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t-al\Desktop\ADT Project\Module\Modul 9\"/>
    </mc:Choice>
  </mc:AlternateContent>
  <bookViews>
    <workbookView xWindow="-120" yWindow="-120" windowWidth="29040" windowHeight="15840"/>
  </bookViews>
  <sheets>
    <sheet name="Güllestall" sheetId="7" r:id="rId1"/>
    <sheet name="Zweiraumstall" sheetId="8" r:id="rId2"/>
    <sheet name="Tiefstreustall" sheetId="9" r:id="rId3"/>
    <sheet name="Flachstreustall" sheetId="10" r:id="rId4"/>
    <sheet name="Wirtschaftsdüngerlager" sheetId="11" r:id="rId5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1" l="1"/>
  <c r="F7" i="11"/>
  <c r="F8" i="11"/>
  <c r="F9" i="11"/>
  <c r="F5" i="11"/>
  <c r="G16" i="11"/>
  <c r="G17" i="11"/>
  <c r="G15" i="11"/>
  <c r="G30" i="11"/>
  <c r="F13" i="11"/>
  <c r="F14" i="11"/>
  <c r="F12" i="11"/>
  <c r="F30" i="11"/>
  <c r="F29" i="7"/>
  <c r="G29" i="7"/>
  <c r="H29" i="7"/>
  <c r="J29" i="8"/>
  <c r="K29" i="8"/>
  <c r="L29" i="8"/>
  <c r="G29" i="8"/>
  <c r="H29" i="8"/>
  <c r="I29" i="8"/>
  <c r="F29" i="9"/>
  <c r="G29" i="9"/>
  <c r="H29" i="9"/>
  <c r="C36" i="9"/>
  <c r="F36" i="9"/>
  <c r="G8" i="10"/>
  <c r="G9" i="10"/>
  <c r="G11" i="10"/>
  <c r="G12" i="10"/>
  <c r="G13" i="10"/>
  <c r="G15" i="10"/>
  <c r="G16" i="10"/>
  <c r="G17" i="10"/>
  <c r="G18" i="10"/>
  <c r="G19" i="10"/>
  <c r="G20" i="10"/>
  <c r="G21" i="10"/>
  <c r="G23" i="10"/>
  <c r="G24" i="10"/>
  <c r="G25" i="10"/>
  <c r="G26" i="10"/>
  <c r="G27" i="10"/>
  <c r="G28" i="10"/>
  <c r="G29" i="10"/>
  <c r="G31" i="10"/>
  <c r="G32" i="10"/>
  <c r="G33" i="10"/>
  <c r="G34" i="10"/>
  <c r="G35" i="10"/>
  <c r="H31" i="7"/>
  <c r="H32" i="7"/>
  <c r="H33" i="7"/>
  <c r="H34" i="7"/>
  <c r="G31" i="7"/>
  <c r="G32" i="7"/>
  <c r="G33" i="7"/>
  <c r="G34" i="7"/>
  <c r="F31" i="7"/>
  <c r="F32" i="7"/>
  <c r="F33" i="7"/>
  <c r="F34" i="7"/>
  <c r="J31" i="8"/>
  <c r="K31" i="8"/>
  <c r="L31" i="8"/>
  <c r="J32" i="8"/>
  <c r="K32" i="8"/>
  <c r="L32" i="8"/>
  <c r="J33" i="8"/>
  <c r="K33" i="8"/>
  <c r="L33" i="8"/>
  <c r="J34" i="8"/>
  <c r="K34" i="8"/>
  <c r="L34" i="8"/>
  <c r="I31" i="8"/>
  <c r="I32" i="8"/>
  <c r="I33" i="8"/>
  <c r="I34" i="8"/>
  <c r="H31" i="8"/>
  <c r="H32" i="8"/>
  <c r="H33" i="8"/>
  <c r="H34" i="8"/>
  <c r="G31" i="8"/>
  <c r="G32" i="8"/>
  <c r="G33" i="8"/>
  <c r="G34" i="8"/>
  <c r="H31" i="9"/>
  <c r="H32" i="9"/>
  <c r="H33" i="9"/>
  <c r="H34" i="9"/>
  <c r="G31" i="9"/>
  <c r="G32" i="9"/>
  <c r="G33" i="9"/>
  <c r="G34" i="9"/>
  <c r="F31" i="9"/>
  <c r="F32" i="9"/>
  <c r="F33" i="9"/>
  <c r="F34" i="9"/>
  <c r="H8" i="10"/>
  <c r="H9" i="10"/>
  <c r="H11" i="10"/>
  <c r="H12" i="10"/>
  <c r="H13" i="10"/>
  <c r="H15" i="10"/>
  <c r="H16" i="10"/>
  <c r="H17" i="10"/>
  <c r="H18" i="10"/>
  <c r="H19" i="10"/>
  <c r="H20" i="10"/>
  <c r="H21" i="10"/>
  <c r="H23" i="10"/>
  <c r="H24" i="10"/>
  <c r="H25" i="10"/>
  <c r="H26" i="10"/>
  <c r="H27" i="10"/>
  <c r="H28" i="10"/>
  <c r="H29" i="10"/>
  <c r="H31" i="10"/>
  <c r="H32" i="10"/>
  <c r="H33" i="10"/>
  <c r="H34" i="10"/>
  <c r="H35" i="10"/>
  <c r="I8" i="10"/>
  <c r="I9" i="10"/>
  <c r="I11" i="10"/>
  <c r="I12" i="10"/>
  <c r="I13" i="10"/>
  <c r="I15" i="10"/>
  <c r="I16" i="10"/>
  <c r="I17" i="10"/>
  <c r="I18" i="10"/>
  <c r="I19" i="10"/>
  <c r="I20" i="10"/>
  <c r="I21" i="10"/>
  <c r="I23" i="10"/>
  <c r="I24" i="10"/>
  <c r="I25" i="10"/>
  <c r="I26" i="10"/>
  <c r="I27" i="10"/>
  <c r="I28" i="10"/>
  <c r="I29" i="10"/>
  <c r="I31" i="10"/>
  <c r="I32" i="10"/>
  <c r="I33" i="10"/>
  <c r="I34" i="10"/>
  <c r="I35" i="10"/>
  <c r="J8" i="10"/>
  <c r="J9" i="10"/>
  <c r="J11" i="10"/>
  <c r="J12" i="10"/>
  <c r="J13" i="10"/>
  <c r="J15" i="10"/>
  <c r="J16" i="10"/>
  <c r="J17" i="10"/>
  <c r="J18" i="10"/>
  <c r="J19" i="10"/>
  <c r="J20" i="10"/>
  <c r="J21" i="10"/>
  <c r="J23" i="10"/>
  <c r="J24" i="10"/>
  <c r="J25" i="10"/>
  <c r="J26" i="10"/>
  <c r="J27" i="10"/>
  <c r="J28" i="10"/>
  <c r="J29" i="10"/>
  <c r="J31" i="10"/>
  <c r="J32" i="10"/>
  <c r="J33" i="10"/>
  <c r="J34" i="10"/>
  <c r="J35" i="10"/>
  <c r="K8" i="10"/>
  <c r="K9" i="10"/>
  <c r="K11" i="10"/>
  <c r="K12" i="10"/>
  <c r="K13" i="10"/>
  <c r="K15" i="10"/>
  <c r="K16" i="10"/>
  <c r="K17" i="10"/>
  <c r="K18" i="10"/>
  <c r="K19" i="10"/>
  <c r="K20" i="10"/>
  <c r="K21" i="10"/>
  <c r="K23" i="10"/>
  <c r="K24" i="10"/>
  <c r="K25" i="10"/>
  <c r="K26" i="10"/>
  <c r="K27" i="10"/>
  <c r="K28" i="10"/>
  <c r="K29" i="10"/>
  <c r="K31" i="10"/>
  <c r="K32" i="10"/>
  <c r="K33" i="10"/>
  <c r="K34" i="10"/>
  <c r="K35" i="10"/>
  <c r="L8" i="10"/>
  <c r="L9" i="10"/>
  <c r="L11" i="10"/>
  <c r="L12" i="10"/>
  <c r="L13" i="10"/>
  <c r="L15" i="10"/>
  <c r="L16" i="10"/>
  <c r="L17" i="10"/>
  <c r="L18" i="10"/>
  <c r="L19" i="10"/>
  <c r="L20" i="10"/>
  <c r="L21" i="10"/>
  <c r="L23" i="10"/>
  <c r="L24" i="10"/>
  <c r="L25" i="10"/>
  <c r="L26" i="10"/>
  <c r="L27" i="10"/>
  <c r="L28" i="10"/>
  <c r="L29" i="10"/>
  <c r="L31" i="10"/>
  <c r="L32" i="10"/>
  <c r="L33" i="10"/>
  <c r="L34" i="10"/>
  <c r="L35" i="10"/>
  <c r="C36" i="10"/>
  <c r="I36" i="10"/>
  <c r="H28" i="9"/>
  <c r="G28" i="9"/>
  <c r="F28" i="9"/>
  <c r="H27" i="9"/>
  <c r="G27" i="9"/>
  <c r="F27" i="9"/>
  <c r="H26" i="9"/>
  <c r="G26" i="9"/>
  <c r="F26" i="9"/>
  <c r="H25" i="9"/>
  <c r="G25" i="9"/>
  <c r="F25" i="9"/>
  <c r="H24" i="9"/>
  <c r="G24" i="9"/>
  <c r="F24" i="9"/>
  <c r="H23" i="9"/>
  <c r="G23" i="9"/>
  <c r="F23" i="9"/>
  <c r="H36" i="9"/>
  <c r="H21" i="9"/>
  <c r="G21" i="9"/>
  <c r="F21" i="9"/>
  <c r="H20" i="9"/>
  <c r="G20" i="9"/>
  <c r="F20" i="9"/>
  <c r="H19" i="9"/>
  <c r="G19" i="9"/>
  <c r="F19" i="9"/>
  <c r="H18" i="9"/>
  <c r="G18" i="9"/>
  <c r="F18" i="9"/>
  <c r="H17" i="9"/>
  <c r="G17" i="9"/>
  <c r="F17" i="9"/>
  <c r="H16" i="9"/>
  <c r="G16" i="9"/>
  <c r="F16" i="9"/>
  <c r="H15" i="9"/>
  <c r="G15" i="9"/>
  <c r="F15" i="9"/>
  <c r="H13" i="9"/>
  <c r="G13" i="9"/>
  <c r="F13" i="9"/>
  <c r="H12" i="9"/>
  <c r="G12" i="9"/>
  <c r="F12" i="9"/>
  <c r="H11" i="9"/>
  <c r="G11" i="9"/>
  <c r="F11" i="9"/>
  <c r="H9" i="9"/>
  <c r="G9" i="9"/>
  <c r="F9" i="9"/>
  <c r="F8" i="9"/>
  <c r="F35" i="9"/>
  <c r="H8" i="9"/>
  <c r="G8" i="9"/>
  <c r="L9" i="8"/>
  <c r="L11" i="8"/>
  <c r="L12" i="8"/>
  <c r="L13" i="8"/>
  <c r="L15" i="8"/>
  <c r="L16" i="8"/>
  <c r="L17" i="8"/>
  <c r="L18" i="8"/>
  <c r="L19" i="8"/>
  <c r="L20" i="8"/>
  <c r="L21" i="8"/>
  <c r="L23" i="8"/>
  <c r="L24" i="8"/>
  <c r="L25" i="8"/>
  <c r="L26" i="8"/>
  <c r="L27" i="8"/>
  <c r="L28" i="8"/>
  <c r="L8" i="8"/>
  <c r="J9" i="8"/>
  <c r="J11" i="8"/>
  <c r="J12" i="8"/>
  <c r="J13" i="8"/>
  <c r="J15" i="8"/>
  <c r="J16" i="8"/>
  <c r="J17" i="8"/>
  <c r="J18" i="8"/>
  <c r="J19" i="8"/>
  <c r="J20" i="8"/>
  <c r="J21" i="8"/>
  <c r="J23" i="8"/>
  <c r="J24" i="8"/>
  <c r="J25" i="8"/>
  <c r="J26" i="8"/>
  <c r="J27" i="8"/>
  <c r="J28" i="8"/>
  <c r="K9" i="8"/>
  <c r="K11" i="8"/>
  <c r="K12" i="8"/>
  <c r="K13" i="8"/>
  <c r="K15" i="8"/>
  <c r="K16" i="8"/>
  <c r="K17" i="8"/>
  <c r="K18" i="8"/>
  <c r="K19" i="8"/>
  <c r="K20" i="8"/>
  <c r="K21" i="8"/>
  <c r="K23" i="8"/>
  <c r="K24" i="8"/>
  <c r="K25" i="8"/>
  <c r="K26" i="8"/>
  <c r="K27" i="8"/>
  <c r="K28" i="8"/>
  <c r="K8" i="8"/>
  <c r="J8" i="8"/>
  <c r="I28" i="8"/>
  <c r="H28" i="8"/>
  <c r="G28" i="8"/>
  <c r="I27" i="8"/>
  <c r="H27" i="8"/>
  <c r="G27" i="8"/>
  <c r="I26" i="8"/>
  <c r="H26" i="8"/>
  <c r="G26" i="8"/>
  <c r="I25" i="8"/>
  <c r="H25" i="8"/>
  <c r="G25" i="8"/>
  <c r="I24" i="8"/>
  <c r="H24" i="8"/>
  <c r="G24" i="8"/>
  <c r="I23" i="8"/>
  <c r="H23" i="8"/>
  <c r="G23" i="8"/>
  <c r="C36" i="8"/>
  <c r="I36" i="8"/>
  <c r="I21" i="8"/>
  <c r="H21" i="8"/>
  <c r="G21" i="8"/>
  <c r="I20" i="8"/>
  <c r="H20" i="8"/>
  <c r="G20" i="8"/>
  <c r="I19" i="8"/>
  <c r="H19" i="8"/>
  <c r="G19" i="8"/>
  <c r="I18" i="8"/>
  <c r="H18" i="8"/>
  <c r="G18" i="8"/>
  <c r="I17" i="8"/>
  <c r="H17" i="8"/>
  <c r="G17" i="8"/>
  <c r="I16" i="8"/>
  <c r="H16" i="8"/>
  <c r="G16" i="8"/>
  <c r="I15" i="8"/>
  <c r="H15" i="8"/>
  <c r="G15" i="8"/>
  <c r="I13" i="8"/>
  <c r="H13" i="8"/>
  <c r="G13" i="8"/>
  <c r="I12" i="8"/>
  <c r="H12" i="8"/>
  <c r="G12" i="8"/>
  <c r="I11" i="8"/>
  <c r="H11" i="8"/>
  <c r="G11" i="8"/>
  <c r="I9" i="8"/>
  <c r="H9" i="8"/>
  <c r="G9" i="8"/>
  <c r="I8" i="8"/>
  <c r="H8" i="8"/>
  <c r="G8" i="8"/>
  <c r="C36" i="7"/>
  <c r="F36" i="7"/>
  <c r="F23" i="7"/>
  <c r="G23" i="7"/>
  <c r="H23" i="7"/>
  <c r="F24" i="7"/>
  <c r="G24" i="7"/>
  <c r="H24" i="7"/>
  <c r="F25" i="7"/>
  <c r="G25" i="7"/>
  <c r="H25" i="7"/>
  <c r="F26" i="7"/>
  <c r="G26" i="7"/>
  <c r="H26" i="7"/>
  <c r="F27" i="7"/>
  <c r="G27" i="7"/>
  <c r="H27" i="7"/>
  <c r="F28" i="7"/>
  <c r="G28" i="7"/>
  <c r="H28" i="7"/>
  <c r="H9" i="7"/>
  <c r="H11" i="7"/>
  <c r="H12" i="7"/>
  <c r="H13" i="7"/>
  <c r="H15" i="7"/>
  <c r="H16" i="7"/>
  <c r="H17" i="7"/>
  <c r="H18" i="7"/>
  <c r="H19" i="7"/>
  <c r="H20" i="7"/>
  <c r="H21" i="7"/>
  <c r="H8" i="7"/>
  <c r="G9" i="7"/>
  <c r="G11" i="7"/>
  <c r="G12" i="7"/>
  <c r="G13" i="7"/>
  <c r="G15" i="7"/>
  <c r="G16" i="7"/>
  <c r="G17" i="7"/>
  <c r="G18" i="7"/>
  <c r="G19" i="7"/>
  <c r="G20" i="7"/>
  <c r="G21" i="7"/>
  <c r="G8" i="7"/>
  <c r="F9" i="7"/>
  <c r="F11" i="7"/>
  <c r="F12" i="7"/>
  <c r="F13" i="7"/>
  <c r="F15" i="7"/>
  <c r="F16" i="7"/>
  <c r="F17" i="7"/>
  <c r="F18" i="7"/>
  <c r="F19" i="7"/>
  <c r="F20" i="7"/>
  <c r="F21" i="7"/>
  <c r="F8" i="7"/>
  <c r="H35" i="7"/>
  <c r="F35" i="7"/>
  <c r="G35" i="7"/>
  <c r="K35" i="8"/>
  <c r="J35" i="8"/>
  <c r="H35" i="8"/>
  <c r="L35" i="8"/>
  <c r="G35" i="8"/>
  <c r="I35" i="8"/>
  <c r="G35" i="9"/>
  <c r="H35" i="9"/>
  <c r="H36" i="7"/>
  <c r="G36" i="10"/>
  <c r="H36" i="10"/>
  <c r="G36" i="7"/>
  <c r="G36" i="9"/>
  <c r="G36" i="8"/>
  <c r="H36" i="8"/>
</calcChain>
</file>

<file path=xl/sharedStrings.xml><?xml version="1.0" encoding="utf-8"?>
<sst xmlns="http://schemas.openxmlformats.org/spreadsheetml/2006/main" count="372" uniqueCount="138">
  <si>
    <t>Richtwerte für den Wirtschaftsdüngeranfall in der Rinderhaltung</t>
  </si>
  <si>
    <t>Tierart</t>
  </si>
  <si>
    <t>Zuchtkälber</t>
  </si>
  <si>
    <t>bis 3 Monate</t>
  </si>
  <si>
    <t>Erläuterung</t>
  </si>
  <si>
    <t>Tierzahl</t>
  </si>
  <si>
    <t>Einstreumenge</t>
  </si>
  <si>
    <t>je Tier und Tag</t>
  </si>
  <si>
    <t>Gülleanfall</t>
  </si>
  <si>
    <t>Gülleanfall in [m³]</t>
  </si>
  <si>
    <t>Jungrinder</t>
  </si>
  <si>
    <t>&gt; 6 Monate bis 1 Jahr</t>
  </si>
  <si>
    <t>Jungrinder/Färsen</t>
  </si>
  <si>
    <t>Färsen</t>
  </si>
  <si>
    <t>&gt; 2 Jahre</t>
  </si>
  <si>
    <t>&gt; 1 bis 2 Jahre</t>
  </si>
  <si>
    <t>Mastkälber</t>
  </si>
  <si>
    <t>Mastrinder</t>
  </si>
  <si>
    <t>&gt; 3 bis 6 Monate</t>
  </si>
  <si>
    <t>Milchkühe</t>
  </si>
  <si>
    <t>Milchkuh</t>
  </si>
  <si>
    <t>Hochbox</t>
  </si>
  <si>
    <t>Tiefbox</t>
  </si>
  <si>
    <t>Liegeboxen-</t>
  </si>
  <si>
    <t>laufstall</t>
  </si>
  <si>
    <t>0,3 - 0,6</t>
  </si>
  <si>
    <t>0,15 - 0,3</t>
  </si>
  <si>
    <t>0,6 - 1,2</t>
  </si>
  <si>
    <t>&gt; 2 Jahre, inkl. Zuchtbullen</t>
  </si>
  <si>
    <t>50 - 350 kg Lebendmasse</t>
  </si>
  <si>
    <t>bis 3 Monate, Milchmast</t>
  </si>
  <si>
    <t>&gt; 3 bis 6 Monate, Milchmast</t>
  </si>
  <si>
    <t>Stroh in kg</t>
  </si>
  <si>
    <t>Summe Gülleanfall</t>
  </si>
  <si>
    <t>und Monat</t>
  </si>
  <si>
    <t>je Tier</t>
  </si>
  <si>
    <t>3 Monate</t>
  </si>
  <si>
    <t>6 Monate</t>
  </si>
  <si>
    <t>9 Monate</t>
  </si>
  <si>
    <t>Stallmistanfall</t>
  </si>
  <si>
    <t>in [m³] je Tier</t>
  </si>
  <si>
    <t>Summe Gülle- und Stallmistanfall</t>
  </si>
  <si>
    <t>Zweiraum-</t>
  </si>
  <si>
    <t>11 - 15 kg</t>
  </si>
  <si>
    <t>Stallmistanfall in [m³]</t>
  </si>
  <si>
    <t>Summe Stallmistanfall</t>
  </si>
  <si>
    <t>Einraum-</t>
  </si>
  <si>
    <t>ca. 17,5 kg</t>
  </si>
  <si>
    <t>Melkhausabwasseranfall in m³</t>
  </si>
  <si>
    <t>Jaucheanfall</t>
  </si>
  <si>
    <t>Jaucheanfall in [m³]</t>
  </si>
  <si>
    <t>Frischmistanfall in [m³]</t>
  </si>
  <si>
    <t>Frischmistanfall</t>
  </si>
  <si>
    <t>5.000 kg ECM (leichte Rassen)</t>
  </si>
  <si>
    <t>6.000 kg ECM</t>
  </si>
  <si>
    <t>7.000 kg ECM (leichte Rassen)</t>
  </si>
  <si>
    <t>9.000 kg ECM (leichte Rassen)</t>
  </si>
  <si>
    <t xml:space="preserve">8.000 kg ECM </t>
  </si>
  <si>
    <t xml:space="preserve">10.000 kg ECM </t>
  </si>
  <si>
    <t xml:space="preserve">12.000 kg ECM </t>
  </si>
  <si>
    <t>Flachstreu-</t>
  </si>
  <si>
    <t>Summe Jauche- und Frischmistanfall</t>
  </si>
  <si>
    <t>0,6 kg/T/T</t>
  </si>
  <si>
    <t>1,2 kg/T/T</t>
  </si>
  <si>
    <t>In gelb unterlegte Felder Tierzahlen (Jahresdurchschnittsbestand) eingeben</t>
  </si>
  <si>
    <t>Rosa-Kalbfleisch-Erzeugung</t>
  </si>
  <si>
    <t>1) Strohbedarf / Eintreumenge abhängig von Haltung in Hoch- oder Tiefboxen</t>
  </si>
  <si>
    <r>
      <t xml:space="preserve">Einstreumenge </t>
    </r>
    <r>
      <rPr>
        <b/>
        <vertAlign val="superscript"/>
        <sz val="11"/>
        <color theme="1"/>
        <rFont val="Calibri"/>
        <family val="2"/>
        <scheme val="minor"/>
      </rPr>
      <t>1)</t>
    </r>
  </si>
  <si>
    <t>Kälber (ohne Mastkälber)*</t>
  </si>
  <si>
    <t>*für Kälber bis ca. 6 Monate wird grundsätzlich eine Strohhaltung empfohlen</t>
  </si>
  <si>
    <t>Mastkälber**</t>
  </si>
  <si>
    <t>** für die Kälbermast mit Frühabsetzverfahren ist die Güllemenge zu verdoppeln</t>
  </si>
  <si>
    <t>2,5 - 3</t>
  </si>
  <si>
    <t>Rindergülle 11 - 12 % Trockensubstanzgehalt</t>
  </si>
  <si>
    <t>Melkhausabwasser 1 % Trockensubstanzgehalt</t>
  </si>
  <si>
    <t>Rindermist 22 - 25 % Trockensubstanzgehalt</t>
  </si>
  <si>
    <t>Rinderjauche 3 % Trockensubstanzgehalt</t>
  </si>
  <si>
    <t>Fresseraufzucht</t>
  </si>
  <si>
    <t>Mutterkühe</t>
  </si>
  <si>
    <t>Mutter- und Ammenkühe</t>
  </si>
  <si>
    <t>500 kg Gewicht incl. 0,9 Kalb</t>
  </si>
  <si>
    <t>700 kg Gewicht incl. 0,9 Kalb</t>
  </si>
  <si>
    <t>700 kg Gewicht ohne Kalb</t>
  </si>
  <si>
    <t>Tiefstreu-</t>
  </si>
  <si>
    <t>8 - 10 kg</t>
  </si>
  <si>
    <t>10 - 15 kg</t>
  </si>
  <si>
    <t>LB-Laufstall</t>
  </si>
  <si>
    <t>500 kg Gewicht ohne Kalb</t>
  </si>
  <si>
    <t>2,5 - 5</t>
  </si>
  <si>
    <t xml:space="preserve">3 - 6 kg </t>
  </si>
  <si>
    <t>Rindergülle 10 - 12 % Trockensubstanzgehalt</t>
  </si>
  <si>
    <t>0,5 - 2 kg</t>
  </si>
  <si>
    <t>Für eine Dimensionierung von JGS-Anlagen müssen Einträge aus Niederschlägen, das Freibord, Hausabwässereinleitung, Gärsaftanfall und ggf. nicht zu entnehmende Mengen beachtet werden</t>
  </si>
  <si>
    <t>Gülleaufstallung, Laufstall mit Hoch- oder Tiefboxen, gegebenenfalls Weidehaltung beachten</t>
  </si>
  <si>
    <t>Tiefstreustall mit separatem Fressbereich, Zweiraum-Stall, gegebenenfalls Weidehaltung beachten</t>
  </si>
  <si>
    <t>Für eine Dimensionierung von JGS-Anlagen müssen Einträge aus Niederschlägen, das Freibord, Hausabwässereinleitung, Gärsaftanfall  und ggf. nicht zu entnehmende Mengen beachtet werden</t>
  </si>
  <si>
    <t>Tiefstreustall ohne separatem Fressbereich, Einraum-Stall, gegebenenfalls Weidehaltung beachten</t>
  </si>
  <si>
    <t>Flachstreustall, Anbindestall mit Einstreu, gegebenenfalls Weidehaltung beachten</t>
  </si>
  <si>
    <t>Lager für</t>
  </si>
  <si>
    <t>Wirtschaftsdünger</t>
  </si>
  <si>
    <t>Durchmesser</t>
  </si>
  <si>
    <t>m</t>
  </si>
  <si>
    <t>Höhe</t>
  </si>
  <si>
    <t>Lagerraum m³</t>
  </si>
  <si>
    <t>flüssig</t>
  </si>
  <si>
    <t>fest</t>
  </si>
  <si>
    <t>Behälter 1</t>
  </si>
  <si>
    <t>Behälter 2</t>
  </si>
  <si>
    <t>Behälter 3</t>
  </si>
  <si>
    <t>Behälter 4</t>
  </si>
  <si>
    <t>Behälter 5</t>
  </si>
  <si>
    <t>Rechteckige Behälter (flüssig)</t>
  </si>
  <si>
    <t>bzw. Lagerflächen (fest)</t>
  </si>
  <si>
    <t>Länge</t>
  </si>
  <si>
    <t>Breite</t>
  </si>
  <si>
    <t>Behälter / Lagerfläche 1</t>
  </si>
  <si>
    <t>Behälter / Lagerfläche 2</t>
  </si>
  <si>
    <t>Behälter / Lagerfläche 3</t>
  </si>
  <si>
    <t>Behälter / Lagerfläche 4</t>
  </si>
  <si>
    <t>Behälter / Lagerfläche 5</t>
  </si>
  <si>
    <t>Sonstige Lagerflächen im Betrieb</t>
  </si>
  <si>
    <t>Lager 1</t>
  </si>
  <si>
    <t>Lager 2</t>
  </si>
  <si>
    <t>Lager 3</t>
  </si>
  <si>
    <t>Lager 4</t>
  </si>
  <si>
    <t>Lager 5</t>
  </si>
  <si>
    <t>Behälter / Lagerfläche 6</t>
  </si>
  <si>
    <t>Zupachtung von Lagerkapazität</t>
  </si>
  <si>
    <t>Summe Flüssigmistlager</t>
  </si>
  <si>
    <t>Verpachtung von Lagerkapazität</t>
  </si>
  <si>
    <t>Summe Festmistlager</t>
  </si>
  <si>
    <t>Lagerraum der dem Betrieb zur Verfügung steht</t>
  </si>
  <si>
    <t>In gelb unterlegte Felder Maße der Wirtschaftsdüngerlager eingeben</t>
  </si>
  <si>
    <r>
      <t>Runde Behälter</t>
    </r>
    <r>
      <rPr>
        <b/>
        <vertAlign val="superscript"/>
        <sz val="11"/>
        <color theme="1"/>
        <rFont val="Calibri"/>
        <family val="2"/>
        <scheme val="minor"/>
      </rPr>
      <t>1)</t>
    </r>
    <r>
      <rPr>
        <b/>
        <sz val="11"/>
        <color theme="1"/>
        <rFont val="Calibri"/>
        <family val="2"/>
        <scheme val="minor"/>
      </rPr>
      <t xml:space="preserve"> (flüssig)</t>
    </r>
  </si>
  <si>
    <t>1) bei offenen Behältern von der Höhe 20 cm und bei geschlossenen Behältern 10 cm abziehen</t>
  </si>
  <si>
    <t>zusätzlich für nicht abpumpfähige Mengen 10 cm berücksichtigen und von der Höhe abziehen</t>
  </si>
  <si>
    <t>Bescheibung:</t>
  </si>
  <si>
    <t>Kalkulationshilfe für bestehende und neu zu schaffende Lagerkapazitäten im Betrieb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</si>
</sst>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4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0" xfId="0" applyFont="1"/>
    <xf numFmtId="0" fontId="0" fillId="0" borderId="13" xfId="0" applyBorder="1" applyAlignment="1">
      <alignment horizontal="center"/>
    </xf>
    <xf numFmtId="0" fontId="0" fillId="0" borderId="13" xfId="0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20" xfId="0" applyFont="1" applyBorder="1"/>
    <xf numFmtId="0" fontId="0" fillId="2" borderId="22" xfId="0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0" fillId="0" borderId="23" xfId="0" applyBorder="1"/>
    <xf numFmtId="0" fontId="1" fillId="0" borderId="26" xfId="0" applyFont="1" applyBorder="1"/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2" borderId="21" xfId="0" applyFont="1" applyFill="1" applyBorder="1"/>
    <xf numFmtId="0" fontId="0" fillId="0" borderId="17" xfId="0" applyBorder="1"/>
    <xf numFmtId="0" fontId="0" fillId="0" borderId="29" xfId="0" applyBorder="1"/>
    <xf numFmtId="0" fontId="0" fillId="0" borderId="19" xfId="0" applyBorder="1"/>
    <xf numFmtId="0" fontId="1" fillId="3" borderId="31" xfId="0" applyFont="1" applyFill="1" applyBorder="1"/>
    <xf numFmtId="0" fontId="0" fillId="3" borderId="32" xfId="0" applyFill="1" applyBorder="1"/>
    <xf numFmtId="0" fontId="0" fillId="3" borderId="33" xfId="0" applyFill="1" applyBorder="1"/>
    <xf numFmtId="0" fontId="0" fillId="0" borderId="0" xfId="0" applyFont="1"/>
    <xf numFmtId="0" fontId="0" fillId="4" borderId="9" xfId="0" applyFill="1" applyBorder="1" applyAlignment="1">
      <alignment horizontal="center"/>
    </xf>
    <xf numFmtId="0" fontId="0" fillId="4" borderId="0" xfId="0" applyFill="1"/>
    <xf numFmtId="0" fontId="0" fillId="4" borderId="7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1" xfId="0" applyFill="1" applyBorder="1"/>
    <xf numFmtId="0" fontId="0" fillId="3" borderId="34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3" borderId="38" xfId="0" applyFill="1" applyBorder="1"/>
    <xf numFmtId="0" fontId="0" fillId="4" borderId="10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3" borderId="40" xfId="0" applyFill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0" fillId="3" borderId="31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41" xfId="0" applyBorder="1"/>
    <xf numFmtId="0" fontId="0" fillId="2" borderId="23" xfId="0" applyFill="1" applyBorder="1"/>
    <xf numFmtId="0" fontId="0" fillId="0" borderId="12" xfId="0" applyBorder="1"/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6" borderId="12" xfId="0" applyFill="1" applyBorder="1"/>
    <xf numFmtId="0" fontId="0" fillId="4" borderId="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6" borderId="44" xfId="0" applyFont="1" applyFill="1" applyBorder="1" applyAlignment="1">
      <alignment horizontal="center"/>
    </xf>
    <xf numFmtId="0" fontId="1" fillId="6" borderId="20" xfId="0" applyFont="1" applyFill="1" applyBorder="1" applyAlignment="1">
      <alignment horizontal="center"/>
    </xf>
    <xf numFmtId="1" fontId="0" fillId="0" borderId="23" xfId="0" applyNumberFormat="1" applyBorder="1" applyAlignment="1">
      <alignment horizontal="center"/>
    </xf>
    <xf numFmtId="0" fontId="0" fillId="5" borderId="18" xfId="0" applyFill="1" applyBorder="1"/>
    <xf numFmtId="0" fontId="0" fillId="5" borderId="30" xfId="0" applyFill="1" applyBorder="1"/>
    <xf numFmtId="0" fontId="0" fillId="5" borderId="20" xfId="0" applyFill="1" applyBorder="1"/>
    <xf numFmtId="0" fontId="0" fillId="5" borderId="21" xfId="0" applyFill="1" applyBorder="1"/>
    <xf numFmtId="0" fontId="0" fillId="6" borderId="23" xfId="0" applyFill="1" applyBorder="1"/>
    <xf numFmtId="0" fontId="0" fillId="6" borderId="36" xfId="0" applyFill="1" applyBorder="1"/>
    <xf numFmtId="0" fontId="0" fillId="4" borderId="23" xfId="0" applyFill="1" applyBorder="1" applyAlignment="1">
      <alignment horizontal="center"/>
    </xf>
    <xf numFmtId="0" fontId="0" fillId="4" borderId="24" xfId="0" applyFill="1" applyBorder="1" applyAlignment="1">
      <alignment horizontal="center"/>
    </xf>
    <xf numFmtId="0" fontId="0" fillId="6" borderId="24" xfId="0" applyFill="1" applyBorder="1"/>
    <xf numFmtId="0" fontId="0" fillId="5" borderId="22" xfId="0" applyFill="1" applyBorder="1"/>
    <xf numFmtId="3" fontId="0" fillId="3" borderId="34" xfId="0" applyNumberFormat="1" applyFill="1" applyBorder="1" applyAlignment="1">
      <alignment horizontal="center"/>
    </xf>
    <xf numFmtId="3" fontId="0" fillId="3" borderId="35" xfId="0" applyNumberFormat="1" applyFill="1" applyBorder="1" applyAlignment="1">
      <alignment horizontal="center"/>
    </xf>
    <xf numFmtId="0" fontId="1" fillId="6" borderId="26" xfId="0" applyFont="1" applyFill="1" applyBorder="1"/>
    <xf numFmtId="0" fontId="1" fillId="6" borderId="27" xfId="0" applyFont="1" applyFill="1" applyBorder="1" applyAlignment="1">
      <alignment horizontal="center"/>
    </xf>
    <xf numFmtId="0" fontId="1" fillId="6" borderId="28" xfId="0" applyFont="1" applyFill="1" applyBorder="1" applyAlignment="1">
      <alignment horizontal="center"/>
    </xf>
    <xf numFmtId="0" fontId="1" fillId="6" borderId="19" xfId="0" applyFont="1" applyFill="1" applyBorder="1"/>
    <xf numFmtId="0" fontId="1" fillId="6" borderId="17" xfId="0" applyFont="1" applyFill="1" applyBorder="1"/>
    <xf numFmtId="0" fontId="1" fillId="6" borderId="18" xfId="0" applyFont="1" applyFill="1" applyBorder="1" applyAlignment="1">
      <alignment horizontal="center"/>
    </xf>
    <xf numFmtId="0" fontId="0" fillId="6" borderId="41" xfId="0" applyFill="1" applyBorder="1"/>
    <xf numFmtId="0" fontId="0" fillId="0" borderId="36" xfId="0" applyBorder="1"/>
    <xf numFmtId="0" fontId="0" fillId="0" borderId="21" xfId="0" applyBorder="1"/>
    <xf numFmtId="0" fontId="0" fillId="0" borderId="47" xfId="0" applyBorder="1"/>
    <xf numFmtId="0" fontId="0" fillId="0" borderId="39" xfId="0" applyBorder="1"/>
    <xf numFmtId="0" fontId="0" fillId="3" borderId="31" xfId="0" applyFill="1" applyBorder="1"/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6" borderId="37" xfId="0" applyFont="1" applyFill="1" applyBorder="1" applyAlignment="1">
      <alignment horizontal="center"/>
    </xf>
    <xf numFmtId="0" fontId="1" fillId="6" borderId="46" xfId="0" applyFont="1" applyFill="1" applyBorder="1" applyAlignment="1">
      <alignment horizontal="center"/>
    </xf>
    <xf numFmtId="0" fontId="1" fillId="6" borderId="42" xfId="0" applyFont="1" applyFill="1" applyBorder="1" applyAlignment="1">
      <alignment horizontal="center"/>
    </xf>
    <xf numFmtId="0" fontId="1" fillId="6" borderId="4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45" xfId="0" applyFont="1" applyFill="1" applyBorder="1" applyAlignment="1">
      <alignment horizontal="center"/>
    </xf>
    <xf numFmtId="0" fontId="1" fillId="6" borderId="39" xfId="0" applyFont="1" applyFill="1" applyBorder="1" applyAlignment="1">
      <alignment horizontal="center"/>
    </xf>
    <xf numFmtId="0" fontId="0" fillId="4" borderId="9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2"/>
  <sheetViews>
    <sheetView tabSelected="1" topLeftCell="A13" workbookViewId="0">
      <selection activeCell="M4" sqref="M4:R18"/>
    </sheetView>
  </sheetViews>
  <sheetFormatPr baseColWidth="10" defaultRowHeight="15" x14ac:dyDescent="0.25"/>
  <cols>
    <col min="1" max="1" width="24.7109375" customWidth="1"/>
    <col min="2" max="2" width="26.42578125" customWidth="1"/>
    <col min="4" max="4" width="15.28515625" customWidth="1"/>
    <col min="5" max="5" width="16.85546875" customWidth="1"/>
    <col min="6" max="8" width="11.140625" customWidth="1"/>
  </cols>
  <sheetData>
    <row r="1" spans="1:15" x14ac:dyDescent="0.25">
      <c r="A1" s="19" t="s">
        <v>0</v>
      </c>
    </row>
    <row r="2" spans="1:15" x14ac:dyDescent="0.25">
      <c r="A2" s="19" t="s">
        <v>93</v>
      </c>
    </row>
    <row r="3" spans="1:15" ht="15.75" thickBot="1" x14ac:dyDescent="0.3">
      <c r="A3" t="s">
        <v>92</v>
      </c>
    </row>
    <row r="4" spans="1:15" ht="17.25" x14ac:dyDescent="0.25">
      <c r="A4" s="39" t="s">
        <v>1</v>
      </c>
      <c r="B4" s="40" t="s">
        <v>4</v>
      </c>
      <c r="C4" s="41" t="s">
        <v>5</v>
      </c>
      <c r="D4" s="41" t="s">
        <v>67</v>
      </c>
      <c r="E4" s="42" t="s">
        <v>9</v>
      </c>
      <c r="F4" s="111" t="s">
        <v>9</v>
      </c>
      <c r="G4" s="112"/>
      <c r="H4" s="113"/>
      <c r="M4" s="19"/>
      <c r="N4" s="19"/>
      <c r="O4" s="19"/>
    </row>
    <row r="5" spans="1:15" x14ac:dyDescent="0.25">
      <c r="A5" s="43"/>
      <c r="B5" s="22"/>
      <c r="C5" s="22"/>
      <c r="D5" s="23" t="s">
        <v>32</v>
      </c>
      <c r="E5" s="44" t="s">
        <v>35</v>
      </c>
      <c r="F5" s="28" t="s">
        <v>36</v>
      </c>
      <c r="G5" s="16" t="s">
        <v>37</v>
      </c>
      <c r="H5" s="29" t="s">
        <v>38</v>
      </c>
      <c r="M5" s="19"/>
      <c r="N5" s="19"/>
      <c r="O5" s="19"/>
    </row>
    <row r="6" spans="1:15" x14ac:dyDescent="0.25">
      <c r="A6" s="30"/>
      <c r="B6" s="18"/>
      <c r="C6" s="18"/>
      <c r="D6" s="17" t="s">
        <v>7</v>
      </c>
      <c r="E6" s="45" t="s">
        <v>34</v>
      </c>
      <c r="F6" s="30"/>
      <c r="G6" s="18"/>
      <c r="H6" s="31"/>
      <c r="M6" s="19"/>
      <c r="N6" s="19"/>
      <c r="O6" s="19"/>
    </row>
    <row r="7" spans="1:15" x14ac:dyDescent="0.25">
      <c r="A7" s="46" t="s">
        <v>2</v>
      </c>
      <c r="B7" s="24"/>
      <c r="C7" s="24"/>
      <c r="D7" s="24"/>
      <c r="E7" s="32"/>
      <c r="F7" s="60"/>
      <c r="G7" s="24"/>
      <c r="H7" s="32"/>
    </row>
    <row r="8" spans="1:15" x14ac:dyDescent="0.25">
      <c r="A8" s="47" t="s">
        <v>68</v>
      </c>
      <c r="B8" s="9" t="s">
        <v>3</v>
      </c>
      <c r="C8" s="54">
        <v>20</v>
      </c>
      <c r="D8" s="15">
        <v>1.5</v>
      </c>
      <c r="E8" s="34">
        <v>0.21</v>
      </c>
      <c r="F8" s="33">
        <f>C8*E8*3</f>
        <v>12.600000000000001</v>
      </c>
      <c r="G8" s="15">
        <f>C8*E8*6</f>
        <v>25.200000000000003</v>
      </c>
      <c r="H8" s="34">
        <f>C8*E8*9</f>
        <v>37.800000000000004</v>
      </c>
    </row>
    <row r="9" spans="1:15" x14ac:dyDescent="0.25">
      <c r="A9" s="49"/>
      <c r="B9" s="9" t="s">
        <v>18</v>
      </c>
      <c r="C9" s="54"/>
      <c r="D9" s="15">
        <v>1.5</v>
      </c>
      <c r="E9" s="34">
        <v>0.35</v>
      </c>
      <c r="F9" s="33">
        <f t="shared" ref="F9:F21" si="0">C9*E9*3</f>
        <v>0</v>
      </c>
      <c r="G9" s="15">
        <f t="shared" ref="G9:G21" si="1">C9*E9*6</f>
        <v>0</v>
      </c>
      <c r="H9" s="34">
        <f t="shared" ref="H9:H21" si="2">C9*E9*9</f>
        <v>0</v>
      </c>
    </row>
    <row r="10" spans="1:15" x14ac:dyDescent="0.25">
      <c r="A10" s="46" t="s">
        <v>10</v>
      </c>
      <c r="B10" s="24"/>
      <c r="C10" s="25"/>
      <c r="D10" s="25"/>
      <c r="E10" s="36"/>
      <c r="F10" s="35"/>
      <c r="G10" s="25"/>
      <c r="H10" s="36"/>
    </row>
    <row r="11" spans="1:15" x14ac:dyDescent="0.25">
      <c r="A11" s="38" t="s">
        <v>10</v>
      </c>
      <c r="B11" s="14" t="s">
        <v>11</v>
      </c>
      <c r="C11" s="54"/>
      <c r="D11" s="15" t="s">
        <v>26</v>
      </c>
      <c r="E11" s="34">
        <v>0.56000000000000005</v>
      </c>
      <c r="F11" s="33">
        <f t="shared" si="0"/>
        <v>0</v>
      </c>
      <c r="G11" s="15">
        <f t="shared" si="1"/>
        <v>0</v>
      </c>
      <c r="H11" s="34">
        <f t="shared" si="2"/>
        <v>0</v>
      </c>
    </row>
    <row r="12" spans="1:15" x14ac:dyDescent="0.25">
      <c r="A12" s="38" t="s">
        <v>12</v>
      </c>
      <c r="B12" s="14" t="s">
        <v>15</v>
      </c>
      <c r="C12" s="54"/>
      <c r="D12" s="15" t="s">
        <v>25</v>
      </c>
      <c r="E12" s="34">
        <v>1</v>
      </c>
      <c r="F12" s="33">
        <f t="shared" si="0"/>
        <v>0</v>
      </c>
      <c r="G12" s="15">
        <f t="shared" si="1"/>
        <v>0</v>
      </c>
      <c r="H12" s="34">
        <f t="shared" si="2"/>
        <v>0</v>
      </c>
    </row>
    <row r="13" spans="1:15" x14ac:dyDescent="0.25">
      <c r="A13" s="38" t="s">
        <v>13</v>
      </c>
      <c r="B13" s="14" t="s">
        <v>14</v>
      </c>
      <c r="C13" s="54"/>
      <c r="D13" s="15" t="s">
        <v>27</v>
      </c>
      <c r="E13" s="34">
        <v>1.32</v>
      </c>
      <c r="F13" s="33">
        <f t="shared" si="0"/>
        <v>0</v>
      </c>
      <c r="G13" s="15">
        <f t="shared" si="1"/>
        <v>0</v>
      </c>
      <c r="H13" s="34">
        <f t="shared" si="2"/>
        <v>0</v>
      </c>
    </row>
    <row r="14" spans="1:15" x14ac:dyDescent="0.25">
      <c r="A14" s="46" t="s">
        <v>19</v>
      </c>
      <c r="B14" s="24"/>
      <c r="C14" s="25"/>
      <c r="D14" s="24"/>
      <c r="E14" s="36"/>
      <c r="F14" s="35"/>
      <c r="G14" s="25"/>
      <c r="H14" s="36"/>
      <c r="M14" s="19"/>
      <c r="N14" s="19"/>
    </row>
    <row r="15" spans="1:15" x14ac:dyDescent="0.25">
      <c r="A15" s="47" t="s">
        <v>20</v>
      </c>
      <c r="B15" s="14" t="s">
        <v>53</v>
      </c>
      <c r="C15" s="56"/>
      <c r="D15" s="10" t="s">
        <v>23</v>
      </c>
      <c r="E15" s="63">
        <v>1.54</v>
      </c>
      <c r="F15" s="33">
        <f t="shared" si="0"/>
        <v>0</v>
      </c>
      <c r="G15" s="15">
        <f t="shared" si="1"/>
        <v>0</v>
      </c>
      <c r="H15" s="34">
        <f t="shared" si="2"/>
        <v>0</v>
      </c>
      <c r="M15" s="19"/>
      <c r="N15" s="19"/>
    </row>
    <row r="16" spans="1:15" x14ac:dyDescent="0.25">
      <c r="A16" s="48"/>
      <c r="B16" s="14" t="s">
        <v>54</v>
      </c>
      <c r="C16" s="56"/>
      <c r="D16" s="20" t="s">
        <v>24</v>
      </c>
      <c r="E16" s="63">
        <v>1.58</v>
      </c>
      <c r="F16" s="33">
        <f t="shared" si="0"/>
        <v>0</v>
      </c>
      <c r="G16" s="15">
        <f t="shared" si="1"/>
        <v>0</v>
      </c>
      <c r="H16" s="34">
        <f t="shared" si="2"/>
        <v>0</v>
      </c>
      <c r="M16" s="19"/>
      <c r="N16" s="19"/>
    </row>
    <row r="17" spans="1:14" x14ac:dyDescent="0.25">
      <c r="A17" s="48"/>
      <c r="B17" s="14" t="s">
        <v>55</v>
      </c>
      <c r="C17" s="56"/>
      <c r="D17" s="20" t="s">
        <v>21</v>
      </c>
      <c r="E17" s="63">
        <v>1.62</v>
      </c>
      <c r="F17" s="33">
        <f t="shared" si="0"/>
        <v>0</v>
      </c>
      <c r="G17" s="15">
        <f t="shared" si="1"/>
        <v>0</v>
      </c>
      <c r="H17" s="34">
        <f t="shared" si="2"/>
        <v>0</v>
      </c>
      <c r="M17" s="19"/>
      <c r="N17" s="19"/>
    </row>
    <row r="18" spans="1:14" x14ac:dyDescent="0.25">
      <c r="A18" s="48"/>
      <c r="B18" s="14" t="s">
        <v>57</v>
      </c>
      <c r="C18" s="56">
        <v>350</v>
      </c>
      <c r="D18" s="20" t="s">
        <v>62</v>
      </c>
      <c r="E18" s="63">
        <v>1.67</v>
      </c>
      <c r="F18" s="33">
        <f t="shared" si="0"/>
        <v>1753.5</v>
      </c>
      <c r="G18" s="15">
        <f t="shared" si="1"/>
        <v>3507</v>
      </c>
      <c r="H18" s="34">
        <f t="shared" si="2"/>
        <v>5260.5</v>
      </c>
      <c r="M18" s="19"/>
      <c r="N18" s="19"/>
    </row>
    <row r="19" spans="1:14" x14ac:dyDescent="0.25">
      <c r="A19" s="48"/>
      <c r="B19" s="14" t="s">
        <v>56</v>
      </c>
      <c r="C19" s="56"/>
      <c r="D19" s="20" t="s">
        <v>22</v>
      </c>
      <c r="E19" s="63">
        <v>1.71</v>
      </c>
      <c r="F19" s="33">
        <f t="shared" si="0"/>
        <v>0</v>
      </c>
      <c r="G19" s="15">
        <f t="shared" si="1"/>
        <v>0</v>
      </c>
      <c r="H19" s="34">
        <f t="shared" si="2"/>
        <v>0</v>
      </c>
    </row>
    <row r="20" spans="1:14" x14ac:dyDescent="0.25">
      <c r="A20" s="48"/>
      <c r="B20" s="14" t="s">
        <v>58</v>
      </c>
      <c r="C20" s="56"/>
      <c r="D20" s="20" t="s">
        <v>63</v>
      </c>
      <c r="E20" s="63">
        <v>1.75</v>
      </c>
      <c r="F20" s="33">
        <f t="shared" si="0"/>
        <v>0</v>
      </c>
      <c r="G20" s="15">
        <f t="shared" si="1"/>
        <v>0</v>
      </c>
      <c r="H20" s="34">
        <f t="shared" si="2"/>
        <v>0</v>
      </c>
    </row>
    <row r="21" spans="1:14" x14ac:dyDescent="0.25">
      <c r="A21" s="49"/>
      <c r="B21" s="14" t="s">
        <v>59</v>
      </c>
      <c r="C21" s="56"/>
      <c r="D21" s="12"/>
      <c r="E21" s="63">
        <v>1.83</v>
      </c>
      <c r="F21" s="33">
        <f t="shared" si="0"/>
        <v>0</v>
      </c>
      <c r="G21" s="15">
        <f t="shared" si="1"/>
        <v>0</v>
      </c>
      <c r="H21" s="34">
        <f t="shared" si="2"/>
        <v>0</v>
      </c>
    </row>
    <row r="22" spans="1:14" x14ac:dyDescent="0.25">
      <c r="A22" s="46" t="s">
        <v>17</v>
      </c>
      <c r="B22" s="24"/>
      <c r="C22" s="25"/>
      <c r="D22" s="24"/>
      <c r="E22" s="32"/>
      <c r="F22" s="35"/>
      <c r="G22" s="25"/>
      <c r="H22" s="36"/>
    </row>
    <row r="23" spans="1:14" x14ac:dyDescent="0.25">
      <c r="A23" s="47" t="s">
        <v>70</v>
      </c>
      <c r="B23" s="9" t="s">
        <v>30</v>
      </c>
      <c r="C23" s="54"/>
      <c r="D23" s="15">
        <v>1.5</v>
      </c>
      <c r="E23" s="34">
        <v>0.2</v>
      </c>
      <c r="F23" s="33">
        <f t="shared" ref="F23:F34" si="3">C23*E23*3</f>
        <v>0</v>
      </c>
      <c r="G23" s="15">
        <f t="shared" ref="G23:G34" si="4">C23*E23*6</f>
        <v>0</v>
      </c>
      <c r="H23" s="34">
        <f t="shared" ref="H23:H34" si="5">C23*E23*9</f>
        <v>0</v>
      </c>
    </row>
    <row r="24" spans="1:14" x14ac:dyDescent="0.25">
      <c r="A24" s="48"/>
      <c r="B24" s="9" t="s">
        <v>31</v>
      </c>
      <c r="C24" s="54"/>
      <c r="D24" s="15">
        <v>1.5</v>
      </c>
      <c r="E24" s="34">
        <v>0.25</v>
      </c>
      <c r="F24" s="33">
        <f t="shared" si="3"/>
        <v>0</v>
      </c>
      <c r="G24" s="15">
        <f t="shared" si="4"/>
        <v>0</v>
      </c>
      <c r="H24" s="34">
        <f t="shared" si="5"/>
        <v>0</v>
      </c>
    </row>
    <row r="25" spans="1:14" x14ac:dyDescent="0.25">
      <c r="A25" s="47" t="s">
        <v>17</v>
      </c>
      <c r="B25" s="9" t="s">
        <v>11</v>
      </c>
      <c r="C25" s="54"/>
      <c r="D25" s="15" t="s">
        <v>26</v>
      </c>
      <c r="E25" s="34">
        <v>0.63</v>
      </c>
      <c r="F25" s="33">
        <f t="shared" si="3"/>
        <v>0</v>
      </c>
      <c r="G25" s="15">
        <f t="shared" si="4"/>
        <v>0</v>
      </c>
      <c r="H25" s="34">
        <f t="shared" si="5"/>
        <v>0</v>
      </c>
    </row>
    <row r="26" spans="1:14" x14ac:dyDescent="0.25">
      <c r="A26" s="48"/>
      <c r="B26" s="9" t="s">
        <v>15</v>
      </c>
      <c r="C26" s="54"/>
      <c r="D26" s="15" t="s">
        <v>25</v>
      </c>
      <c r="E26" s="34">
        <v>0.74</v>
      </c>
      <c r="F26" s="33">
        <f t="shared" si="3"/>
        <v>0</v>
      </c>
      <c r="G26" s="15">
        <f t="shared" si="4"/>
        <v>0</v>
      </c>
      <c r="H26" s="34">
        <f t="shared" si="5"/>
        <v>0</v>
      </c>
    </row>
    <row r="27" spans="1:14" x14ac:dyDescent="0.25">
      <c r="A27" s="49"/>
      <c r="B27" s="9" t="s">
        <v>28</v>
      </c>
      <c r="C27" s="54"/>
      <c r="D27" s="15" t="s">
        <v>27</v>
      </c>
      <c r="E27" s="34">
        <v>1</v>
      </c>
      <c r="F27" s="33">
        <f t="shared" si="3"/>
        <v>0</v>
      </c>
      <c r="G27" s="15">
        <f t="shared" si="4"/>
        <v>0</v>
      </c>
      <c r="H27" s="34">
        <f t="shared" si="5"/>
        <v>0</v>
      </c>
    </row>
    <row r="28" spans="1:14" x14ac:dyDescent="0.25">
      <c r="A28" s="49" t="s">
        <v>65</v>
      </c>
      <c r="B28" s="14" t="s">
        <v>29</v>
      </c>
      <c r="C28" s="54"/>
      <c r="D28" s="15" t="s">
        <v>26</v>
      </c>
      <c r="E28" s="34">
        <v>0.33</v>
      </c>
      <c r="F28" s="33">
        <f t="shared" si="3"/>
        <v>0</v>
      </c>
      <c r="G28" s="15">
        <f t="shared" si="4"/>
        <v>0</v>
      </c>
      <c r="H28" s="34">
        <f t="shared" si="5"/>
        <v>0</v>
      </c>
    </row>
    <row r="29" spans="1:14" x14ac:dyDescent="0.25">
      <c r="A29" s="76" t="s">
        <v>77</v>
      </c>
      <c r="B29" s="9"/>
      <c r="C29" s="54"/>
      <c r="D29" s="15" t="s">
        <v>26</v>
      </c>
      <c r="E29" s="34">
        <v>0.46</v>
      </c>
      <c r="F29" s="33">
        <f t="shared" si="3"/>
        <v>0</v>
      </c>
      <c r="G29" s="15">
        <f t="shared" si="4"/>
        <v>0</v>
      </c>
      <c r="H29" s="34">
        <f t="shared" si="5"/>
        <v>0</v>
      </c>
    </row>
    <row r="30" spans="1:14" x14ac:dyDescent="0.25">
      <c r="A30" s="46" t="s">
        <v>78</v>
      </c>
      <c r="B30" s="24"/>
      <c r="C30" s="25"/>
      <c r="D30" s="24"/>
      <c r="E30" s="32"/>
      <c r="F30" s="77"/>
      <c r="G30" s="24"/>
      <c r="H30" s="32"/>
    </row>
    <row r="31" spans="1:14" x14ac:dyDescent="0.25">
      <c r="A31" s="47" t="s">
        <v>79</v>
      </c>
      <c r="B31" s="2" t="s">
        <v>80</v>
      </c>
      <c r="C31" s="70"/>
      <c r="D31" s="10" t="s">
        <v>86</v>
      </c>
      <c r="E31" s="71">
        <v>1.33</v>
      </c>
      <c r="F31" s="33">
        <f t="shared" si="3"/>
        <v>0</v>
      </c>
      <c r="G31" s="15">
        <f t="shared" si="4"/>
        <v>0</v>
      </c>
      <c r="H31" s="34">
        <f t="shared" si="5"/>
        <v>0</v>
      </c>
    </row>
    <row r="32" spans="1:14" x14ac:dyDescent="0.25">
      <c r="A32" s="48"/>
      <c r="B32" s="2" t="s">
        <v>81</v>
      </c>
      <c r="C32" s="70"/>
      <c r="D32" s="20" t="s">
        <v>91</v>
      </c>
      <c r="E32" s="71">
        <v>1.67</v>
      </c>
      <c r="F32" s="33">
        <f t="shared" si="3"/>
        <v>0</v>
      </c>
      <c r="G32" s="15">
        <f t="shared" si="4"/>
        <v>0</v>
      </c>
      <c r="H32" s="34">
        <f t="shared" si="5"/>
        <v>0</v>
      </c>
    </row>
    <row r="33" spans="1:8" x14ac:dyDescent="0.25">
      <c r="A33" s="48"/>
      <c r="B33" s="2" t="s">
        <v>87</v>
      </c>
      <c r="C33" s="70"/>
      <c r="D33" s="20" t="s">
        <v>7</v>
      </c>
      <c r="E33" s="71">
        <v>1.1299999999999999</v>
      </c>
      <c r="F33" s="33">
        <f t="shared" si="3"/>
        <v>0</v>
      </c>
      <c r="G33" s="15">
        <f t="shared" si="4"/>
        <v>0</v>
      </c>
      <c r="H33" s="34">
        <f t="shared" si="5"/>
        <v>0</v>
      </c>
    </row>
    <row r="34" spans="1:8" x14ac:dyDescent="0.25">
      <c r="A34" s="49"/>
      <c r="B34" s="2" t="s">
        <v>82</v>
      </c>
      <c r="C34" s="54"/>
      <c r="D34" s="11"/>
      <c r="E34" s="71">
        <v>1.46</v>
      </c>
      <c r="F34" s="33">
        <f t="shared" si="3"/>
        <v>0</v>
      </c>
      <c r="G34" s="15">
        <f t="shared" si="4"/>
        <v>0</v>
      </c>
      <c r="H34" s="34">
        <f t="shared" si="5"/>
        <v>0</v>
      </c>
    </row>
    <row r="35" spans="1:8" ht="15.75" thickBot="1" x14ac:dyDescent="0.3">
      <c r="A35" s="50" t="s">
        <v>33</v>
      </c>
      <c r="B35" s="51"/>
      <c r="C35" s="51"/>
      <c r="D35" s="51"/>
      <c r="E35" s="52"/>
      <c r="F35" s="61">
        <f>SUM(F8:F34)</f>
        <v>1766.1</v>
      </c>
      <c r="G35" s="61">
        <f t="shared" ref="G35:H35" si="6">SUM(G8:G34)</f>
        <v>3532.2</v>
      </c>
      <c r="H35" s="72">
        <f t="shared" si="6"/>
        <v>5298.3</v>
      </c>
    </row>
    <row r="36" spans="1:8" x14ac:dyDescent="0.25">
      <c r="A36" s="5" t="s">
        <v>48</v>
      </c>
      <c r="B36" s="7"/>
      <c r="C36" s="11">
        <f>SUM(C15:C21)</f>
        <v>350</v>
      </c>
      <c r="D36" s="11"/>
      <c r="E36" s="11">
        <v>0.255</v>
      </c>
      <c r="F36" s="11">
        <f t="shared" ref="F36" si="7">C36*E36*3</f>
        <v>267.75</v>
      </c>
      <c r="G36" s="11">
        <f t="shared" ref="G36" si="8">C36*E36*6</f>
        <v>535.5</v>
      </c>
      <c r="H36" s="11">
        <f t="shared" ref="H36" si="9">C36*E36*9</f>
        <v>803.25</v>
      </c>
    </row>
    <row r="37" spans="1:8" x14ac:dyDescent="0.25">
      <c r="A37" t="s">
        <v>69</v>
      </c>
    </row>
    <row r="38" spans="1:8" x14ac:dyDescent="0.25">
      <c r="A38" t="s">
        <v>71</v>
      </c>
    </row>
    <row r="39" spans="1:8" x14ac:dyDescent="0.25">
      <c r="A39" t="s">
        <v>66</v>
      </c>
    </row>
    <row r="40" spans="1:8" x14ac:dyDescent="0.25">
      <c r="A40" s="55" t="s">
        <v>64</v>
      </c>
      <c r="B40" s="55"/>
      <c r="C40" s="55"/>
      <c r="D40" s="55"/>
    </row>
    <row r="41" spans="1:8" x14ac:dyDescent="0.25">
      <c r="A41" t="s">
        <v>90</v>
      </c>
    </row>
    <row r="42" spans="1:8" x14ac:dyDescent="0.25">
      <c r="A42" t="s">
        <v>74</v>
      </c>
    </row>
  </sheetData>
  <mergeCells count="1">
    <mergeCell ref="F4:H4"/>
  </mergeCells>
  <phoneticPr fontId="2" type="noConversion"/>
  <pageMargins left="0.7" right="0.7" top="0.78740157499999996" bottom="0.78740157499999996" header="0.3" footer="0.3"/>
  <pageSetup paperSize="9" scale="56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activeCell="N4" sqref="N4:S18"/>
    </sheetView>
  </sheetViews>
  <sheetFormatPr baseColWidth="10" defaultRowHeight="15" x14ac:dyDescent="0.25"/>
  <cols>
    <col min="1" max="1" width="24.7109375" customWidth="1"/>
    <col min="2" max="2" width="26.42578125" customWidth="1"/>
    <col min="4" max="4" width="15.28515625" customWidth="1"/>
    <col min="5" max="6" width="16.85546875" customWidth="1"/>
    <col min="7" max="12" width="11.140625" customWidth="1"/>
  </cols>
  <sheetData>
    <row r="1" spans="1:16" x14ac:dyDescent="0.25">
      <c r="A1" s="19" t="s">
        <v>0</v>
      </c>
    </row>
    <row r="2" spans="1:16" x14ac:dyDescent="0.25">
      <c r="A2" s="19" t="s">
        <v>94</v>
      </c>
    </row>
    <row r="3" spans="1:16" ht="15.75" thickBot="1" x14ac:dyDescent="0.3">
      <c r="A3" t="s">
        <v>95</v>
      </c>
    </row>
    <row r="4" spans="1:16" x14ac:dyDescent="0.25">
      <c r="A4" s="39" t="s">
        <v>1</v>
      </c>
      <c r="B4" s="40" t="s">
        <v>4</v>
      </c>
      <c r="C4" s="41" t="s">
        <v>5</v>
      </c>
      <c r="D4" s="41" t="s">
        <v>6</v>
      </c>
      <c r="E4" s="41" t="s">
        <v>8</v>
      </c>
      <c r="F4" s="42" t="s">
        <v>39</v>
      </c>
      <c r="G4" s="111" t="s">
        <v>9</v>
      </c>
      <c r="H4" s="112"/>
      <c r="I4" s="113"/>
      <c r="J4" s="111" t="s">
        <v>44</v>
      </c>
      <c r="K4" s="112"/>
      <c r="L4" s="113"/>
    </row>
    <row r="5" spans="1:16" x14ac:dyDescent="0.25">
      <c r="A5" s="43"/>
      <c r="B5" s="22"/>
      <c r="C5" s="22"/>
      <c r="D5" s="23" t="s">
        <v>32</v>
      </c>
      <c r="E5" s="23" t="s">
        <v>40</v>
      </c>
      <c r="F5" s="44" t="s">
        <v>40</v>
      </c>
      <c r="G5" s="28" t="s">
        <v>36</v>
      </c>
      <c r="H5" s="16" t="s">
        <v>37</v>
      </c>
      <c r="I5" s="29" t="s">
        <v>38</v>
      </c>
      <c r="J5" s="28" t="s">
        <v>36</v>
      </c>
      <c r="K5" s="16" t="s">
        <v>37</v>
      </c>
      <c r="L5" s="29" t="s">
        <v>38</v>
      </c>
    </row>
    <row r="6" spans="1:16" x14ac:dyDescent="0.25">
      <c r="A6" s="30"/>
      <c r="B6" s="18"/>
      <c r="C6" s="18"/>
      <c r="D6" s="17" t="s">
        <v>7</v>
      </c>
      <c r="E6" s="17" t="s">
        <v>34</v>
      </c>
      <c r="F6" s="45" t="s">
        <v>34</v>
      </c>
      <c r="G6" s="30"/>
      <c r="H6" s="18"/>
      <c r="I6" s="31"/>
      <c r="J6" s="30"/>
      <c r="K6" s="18"/>
      <c r="L6" s="31"/>
    </row>
    <row r="7" spans="1:16" x14ac:dyDescent="0.25">
      <c r="A7" s="46" t="s">
        <v>2</v>
      </c>
      <c r="B7" s="24"/>
      <c r="C7" s="24"/>
      <c r="D7" s="24"/>
      <c r="E7" s="24"/>
      <c r="F7" s="32"/>
      <c r="G7" s="60"/>
      <c r="H7" s="24"/>
      <c r="I7" s="32"/>
      <c r="J7" s="35"/>
      <c r="K7" s="25"/>
      <c r="L7" s="36"/>
    </row>
    <row r="8" spans="1:16" x14ac:dyDescent="0.25">
      <c r="A8" s="47" t="s">
        <v>68</v>
      </c>
      <c r="B8" s="9" t="s">
        <v>3</v>
      </c>
      <c r="C8" s="54">
        <v>20</v>
      </c>
      <c r="D8" s="15">
        <v>2.4</v>
      </c>
      <c r="E8" s="15">
        <v>0.12</v>
      </c>
      <c r="F8" s="34">
        <v>0.1</v>
      </c>
      <c r="G8" s="33">
        <f>C8*E8*3</f>
        <v>7.1999999999999993</v>
      </c>
      <c r="H8" s="15">
        <f>C8*E8*6</f>
        <v>14.399999999999999</v>
      </c>
      <c r="I8" s="34">
        <f>C8*E8*9</f>
        <v>21.599999999999998</v>
      </c>
      <c r="J8" s="33">
        <f>C8*F8*3</f>
        <v>6</v>
      </c>
      <c r="K8" s="15">
        <f>C8*F8*6</f>
        <v>12</v>
      </c>
      <c r="L8" s="34">
        <f>C8*F8*9</f>
        <v>18</v>
      </c>
    </row>
    <row r="9" spans="1:16" x14ac:dyDescent="0.25">
      <c r="A9" s="49"/>
      <c r="B9" s="9" t="s">
        <v>18</v>
      </c>
      <c r="C9" s="54"/>
      <c r="D9" s="15">
        <v>2.4</v>
      </c>
      <c r="E9" s="15">
        <v>0.19</v>
      </c>
      <c r="F9" s="34">
        <v>0.14000000000000001</v>
      </c>
      <c r="G9" s="33">
        <f t="shared" ref="G9:G21" si="0">C9*E9*3</f>
        <v>0</v>
      </c>
      <c r="H9" s="15">
        <f t="shared" ref="H9:H21" si="1">C9*E9*6</f>
        <v>0</v>
      </c>
      <c r="I9" s="34">
        <f t="shared" ref="I9:I21" si="2">C9*E9*9</f>
        <v>0</v>
      </c>
      <c r="J9" s="33">
        <f t="shared" ref="J9:J29" si="3">C9*F9*3</f>
        <v>0</v>
      </c>
      <c r="K9" s="15">
        <f t="shared" ref="K9:K29" si="4">C9*F9*6</f>
        <v>0</v>
      </c>
      <c r="L9" s="34">
        <f t="shared" ref="L9:L29" si="5">C9*F9*9</f>
        <v>0</v>
      </c>
      <c r="N9" s="19"/>
      <c r="O9" s="19"/>
      <c r="P9" s="19"/>
    </row>
    <row r="10" spans="1:16" x14ac:dyDescent="0.25">
      <c r="A10" s="46" t="s">
        <v>10</v>
      </c>
      <c r="B10" s="24"/>
      <c r="C10" s="25"/>
      <c r="D10" s="25"/>
      <c r="E10" s="25"/>
      <c r="F10" s="36"/>
      <c r="G10" s="35"/>
      <c r="H10" s="25"/>
      <c r="I10" s="36"/>
      <c r="J10" s="35"/>
      <c r="K10" s="25"/>
      <c r="L10" s="36"/>
    </row>
    <row r="11" spans="1:16" x14ac:dyDescent="0.25">
      <c r="A11" s="38" t="s">
        <v>10</v>
      </c>
      <c r="B11" s="14" t="s">
        <v>11</v>
      </c>
      <c r="C11" s="54"/>
      <c r="D11" s="15">
        <v>2.4</v>
      </c>
      <c r="E11" s="15">
        <v>0.31</v>
      </c>
      <c r="F11" s="34">
        <v>0.21</v>
      </c>
      <c r="G11" s="33">
        <f t="shared" si="0"/>
        <v>0</v>
      </c>
      <c r="H11" s="15">
        <f t="shared" si="1"/>
        <v>0</v>
      </c>
      <c r="I11" s="34">
        <f t="shared" si="2"/>
        <v>0</v>
      </c>
      <c r="J11" s="33">
        <f t="shared" si="3"/>
        <v>0</v>
      </c>
      <c r="K11" s="15">
        <f t="shared" si="4"/>
        <v>0</v>
      </c>
      <c r="L11" s="34">
        <f t="shared" si="5"/>
        <v>0</v>
      </c>
    </row>
    <row r="12" spans="1:16" x14ac:dyDescent="0.25">
      <c r="A12" s="38" t="s">
        <v>12</v>
      </c>
      <c r="B12" s="14" t="s">
        <v>15</v>
      </c>
      <c r="C12" s="54"/>
      <c r="D12" s="15">
        <v>4.8</v>
      </c>
      <c r="E12" s="15">
        <v>0.55000000000000004</v>
      </c>
      <c r="F12" s="34">
        <v>0.35</v>
      </c>
      <c r="G12" s="33">
        <f t="shared" si="0"/>
        <v>0</v>
      </c>
      <c r="H12" s="15">
        <f t="shared" si="1"/>
        <v>0</v>
      </c>
      <c r="I12" s="34">
        <f t="shared" si="2"/>
        <v>0</v>
      </c>
      <c r="J12" s="33">
        <f t="shared" si="3"/>
        <v>0</v>
      </c>
      <c r="K12" s="15">
        <f t="shared" si="4"/>
        <v>0</v>
      </c>
      <c r="L12" s="34">
        <f t="shared" si="5"/>
        <v>0</v>
      </c>
    </row>
    <row r="13" spans="1:16" x14ac:dyDescent="0.25">
      <c r="A13" s="38" t="s">
        <v>13</v>
      </c>
      <c r="B13" s="14" t="s">
        <v>14</v>
      </c>
      <c r="C13" s="54"/>
      <c r="D13" s="15">
        <v>9.6</v>
      </c>
      <c r="E13" s="15">
        <v>0.73</v>
      </c>
      <c r="F13" s="34">
        <v>0.43</v>
      </c>
      <c r="G13" s="33">
        <f t="shared" si="0"/>
        <v>0</v>
      </c>
      <c r="H13" s="15">
        <f t="shared" si="1"/>
        <v>0</v>
      </c>
      <c r="I13" s="34">
        <f t="shared" si="2"/>
        <v>0</v>
      </c>
      <c r="J13" s="33">
        <f t="shared" si="3"/>
        <v>0</v>
      </c>
      <c r="K13" s="15">
        <f t="shared" si="4"/>
        <v>0</v>
      </c>
      <c r="L13" s="34">
        <f t="shared" si="5"/>
        <v>0</v>
      </c>
    </row>
    <row r="14" spans="1:16" x14ac:dyDescent="0.25">
      <c r="A14" s="46" t="s">
        <v>19</v>
      </c>
      <c r="B14" s="24"/>
      <c r="C14" s="25"/>
      <c r="D14" s="24"/>
      <c r="E14" s="25"/>
      <c r="F14" s="36"/>
      <c r="G14" s="35"/>
      <c r="H14" s="25"/>
      <c r="I14" s="36"/>
      <c r="J14" s="35"/>
      <c r="K14" s="25"/>
      <c r="L14" s="36"/>
      <c r="N14" s="19"/>
      <c r="O14" s="19"/>
    </row>
    <row r="15" spans="1:16" x14ac:dyDescent="0.25">
      <c r="A15" s="47" t="s">
        <v>20</v>
      </c>
      <c r="B15" s="14" t="s">
        <v>53</v>
      </c>
      <c r="C15" s="56"/>
      <c r="D15" s="13"/>
      <c r="E15" s="27">
        <v>0.85</v>
      </c>
      <c r="F15" s="34">
        <v>0.53</v>
      </c>
      <c r="G15" s="33">
        <f t="shared" si="0"/>
        <v>0</v>
      </c>
      <c r="H15" s="15">
        <f t="shared" si="1"/>
        <v>0</v>
      </c>
      <c r="I15" s="34">
        <f t="shared" si="2"/>
        <v>0</v>
      </c>
      <c r="J15" s="33">
        <f t="shared" si="3"/>
        <v>0</v>
      </c>
      <c r="K15" s="15">
        <f t="shared" si="4"/>
        <v>0</v>
      </c>
      <c r="L15" s="34">
        <f t="shared" si="5"/>
        <v>0</v>
      </c>
      <c r="N15" s="19"/>
      <c r="O15" s="19"/>
    </row>
    <row r="16" spans="1:16" x14ac:dyDescent="0.25">
      <c r="A16" s="48"/>
      <c r="B16" s="14" t="s">
        <v>54</v>
      </c>
      <c r="C16" s="56"/>
      <c r="D16" s="21"/>
      <c r="E16" s="27">
        <v>0.87</v>
      </c>
      <c r="F16" s="34">
        <v>0.54</v>
      </c>
      <c r="G16" s="33">
        <f t="shared" si="0"/>
        <v>0</v>
      </c>
      <c r="H16" s="15">
        <f t="shared" si="1"/>
        <v>0</v>
      </c>
      <c r="I16" s="34">
        <f t="shared" si="2"/>
        <v>0</v>
      </c>
      <c r="J16" s="33">
        <f t="shared" si="3"/>
        <v>0</v>
      </c>
      <c r="K16" s="15">
        <f t="shared" si="4"/>
        <v>0</v>
      </c>
      <c r="L16" s="34">
        <f t="shared" si="5"/>
        <v>0</v>
      </c>
      <c r="N16" s="19"/>
      <c r="O16" s="19"/>
    </row>
    <row r="17" spans="1:15" x14ac:dyDescent="0.25">
      <c r="A17" s="48"/>
      <c r="B17" s="14" t="s">
        <v>55</v>
      </c>
      <c r="C17" s="56"/>
      <c r="D17" s="20" t="s">
        <v>42</v>
      </c>
      <c r="E17" s="27">
        <v>0.89</v>
      </c>
      <c r="F17" s="34">
        <v>0.54</v>
      </c>
      <c r="G17" s="33">
        <f t="shared" si="0"/>
        <v>0</v>
      </c>
      <c r="H17" s="15">
        <f t="shared" si="1"/>
        <v>0</v>
      </c>
      <c r="I17" s="34">
        <f t="shared" si="2"/>
        <v>0</v>
      </c>
      <c r="J17" s="33">
        <f t="shared" si="3"/>
        <v>0</v>
      </c>
      <c r="K17" s="15">
        <f t="shared" si="4"/>
        <v>0</v>
      </c>
      <c r="L17" s="34">
        <f t="shared" si="5"/>
        <v>0</v>
      </c>
      <c r="N17" s="19"/>
      <c r="O17" s="19"/>
    </row>
    <row r="18" spans="1:15" x14ac:dyDescent="0.25">
      <c r="A18" s="48"/>
      <c r="B18" s="14" t="s">
        <v>57</v>
      </c>
      <c r="C18" s="56">
        <v>350</v>
      </c>
      <c r="D18" s="20" t="s">
        <v>24</v>
      </c>
      <c r="E18" s="27">
        <v>0.92</v>
      </c>
      <c r="F18" s="34">
        <v>0.54</v>
      </c>
      <c r="G18" s="33">
        <f t="shared" si="0"/>
        <v>966</v>
      </c>
      <c r="H18" s="15">
        <f t="shared" si="1"/>
        <v>1932</v>
      </c>
      <c r="I18" s="34">
        <f t="shared" si="2"/>
        <v>2898</v>
      </c>
      <c r="J18" s="33">
        <f t="shared" si="3"/>
        <v>567</v>
      </c>
      <c r="K18" s="15">
        <f t="shared" si="4"/>
        <v>1134</v>
      </c>
      <c r="L18" s="34">
        <f t="shared" si="5"/>
        <v>1701</v>
      </c>
      <c r="N18" s="19"/>
      <c r="O18" s="19"/>
    </row>
    <row r="19" spans="1:15" x14ac:dyDescent="0.25">
      <c r="A19" s="48"/>
      <c r="B19" s="14" t="s">
        <v>56</v>
      </c>
      <c r="C19" s="56"/>
      <c r="D19" s="20" t="s">
        <v>43</v>
      </c>
      <c r="E19" s="27">
        <v>0.94</v>
      </c>
      <c r="F19" s="34">
        <v>0.55000000000000004</v>
      </c>
      <c r="G19" s="33">
        <f t="shared" si="0"/>
        <v>0</v>
      </c>
      <c r="H19" s="15">
        <f t="shared" si="1"/>
        <v>0</v>
      </c>
      <c r="I19" s="34">
        <f t="shared" si="2"/>
        <v>0</v>
      </c>
      <c r="J19" s="33">
        <f t="shared" si="3"/>
        <v>0</v>
      </c>
      <c r="K19" s="15">
        <f t="shared" si="4"/>
        <v>0</v>
      </c>
      <c r="L19" s="34">
        <f t="shared" si="5"/>
        <v>0</v>
      </c>
    </row>
    <row r="20" spans="1:15" x14ac:dyDescent="0.25">
      <c r="A20" s="48"/>
      <c r="B20" s="14" t="s">
        <v>58</v>
      </c>
      <c r="C20" s="56"/>
      <c r="D20" s="20" t="s">
        <v>7</v>
      </c>
      <c r="E20" s="27">
        <v>0.96</v>
      </c>
      <c r="F20" s="34">
        <v>0.55000000000000004</v>
      </c>
      <c r="G20" s="33">
        <f t="shared" si="0"/>
        <v>0</v>
      </c>
      <c r="H20" s="15">
        <f t="shared" si="1"/>
        <v>0</v>
      </c>
      <c r="I20" s="34">
        <f t="shared" si="2"/>
        <v>0</v>
      </c>
      <c r="J20" s="33">
        <f t="shared" si="3"/>
        <v>0</v>
      </c>
      <c r="K20" s="15">
        <f t="shared" si="4"/>
        <v>0</v>
      </c>
      <c r="L20" s="34">
        <f t="shared" si="5"/>
        <v>0</v>
      </c>
    </row>
    <row r="21" spans="1:15" x14ac:dyDescent="0.25">
      <c r="A21" s="49"/>
      <c r="B21" s="14" t="s">
        <v>59</v>
      </c>
      <c r="C21" s="56"/>
      <c r="D21" s="11"/>
      <c r="E21" s="27">
        <v>1.01</v>
      </c>
      <c r="F21" s="34">
        <v>0.56000000000000005</v>
      </c>
      <c r="G21" s="33">
        <f t="shared" si="0"/>
        <v>0</v>
      </c>
      <c r="H21" s="15">
        <f t="shared" si="1"/>
        <v>0</v>
      </c>
      <c r="I21" s="34">
        <f t="shared" si="2"/>
        <v>0</v>
      </c>
      <c r="J21" s="33">
        <f t="shared" si="3"/>
        <v>0</v>
      </c>
      <c r="K21" s="15">
        <f t="shared" si="4"/>
        <v>0</v>
      </c>
      <c r="L21" s="34">
        <f t="shared" si="5"/>
        <v>0</v>
      </c>
    </row>
    <row r="22" spans="1:15" x14ac:dyDescent="0.25">
      <c r="A22" s="46" t="s">
        <v>17</v>
      </c>
      <c r="B22" s="24"/>
      <c r="C22" s="25"/>
      <c r="D22" s="24"/>
      <c r="E22" s="24"/>
      <c r="F22" s="32"/>
      <c r="G22" s="35"/>
      <c r="H22" s="25"/>
      <c r="I22" s="36"/>
      <c r="J22" s="35"/>
      <c r="K22" s="25"/>
      <c r="L22" s="36"/>
    </row>
    <row r="23" spans="1:15" x14ac:dyDescent="0.25">
      <c r="A23" s="47" t="s">
        <v>70</v>
      </c>
      <c r="B23" s="9" t="s">
        <v>30</v>
      </c>
      <c r="C23" s="54"/>
      <c r="D23" s="15">
        <v>2.4</v>
      </c>
      <c r="E23" s="15">
        <v>0.11</v>
      </c>
      <c r="F23" s="34">
        <v>0.09</v>
      </c>
      <c r="G23" s="33">
        <f t="shared" ref="G23:G34" si="6">C23*E23*3</f>
        <v>0</v>
      </c>
      <c r="H23" s="15">
        <f t="shared" ref="H23:H34" si="7">C23*E23*6</f>
        <v>0</v>
      </c>
      <c r="I23" s="34">
        <f t="shared" ref="I23:I34" si="8">C23*E23*9</f>
        <v>0</v>
      </c>
      <c r="J23" s="33">
        <f t="shared" si="3"/>
        <v>0</v>
      </c>
      <c r="K23" s="15">
        <f t="shared" si="4"/>
        <v>0</v>
      </c>
      <c r="L23" s="34">
        <f t="shared" si="5"/>
        <v>0</v>
      </c>
    </row>
    <row r="24" spans="1:15" x14ac:dyDescent="0.25">
      <c r="A24" s="48"/>
      <c r="B24" s="9" t="s">
        <v>31</v>
      </c>
      <c r="C24" s="54"/>
      <c r="D24" s="15">
        <v>2.4</v>
      </c>
      <c r="E24" s="15">
        <v>0.13500000000000001</v>
      </c>
      <c r="F24" s="34">
        <v>0.1</v>
      </c>
      <c r="G24" s="33">
        <f t="shared" si="6"/>
        <v>0</v>
      </c>
      <c r="H24" s="15">
        <f t="shared" si="7"/>
        <v>0</v>
      </c>
      <c r="I24" s="34">
        <f t="shared" si="8"/>
        <v>0</v>
      </c>
      <c r="J24" s="33">
        <f t="shared" si="3"/>
        <v>0</v>
      </c>
      <c r="K24" s="15">
        <f t="shared" si="4"/>
        <v>0</v>
      </c>
      <c r="L24" s="34">
        <f t="shared" si="5"/>
        <v>0</v>
      </c>
    </row>
    <row r="25" spans="1:15" x14ac:dyDescent="0.25">
      <c r="A25" s="47" t="s">
        <v>17</v>
      </c>
      <c r="B25" s="9" t="s">
        <v>11</v>
      </c>
      <c r="C25" s="54"/>
      <c r="D25" s="15">
        <v>2.4</v>
      </c>
      <c r="E25" s="15">
        <v>0.35</v>
      </c>
      <c r="F25" s="34">
        <v>0.19</v>
      </c>
      <c r="G25" s="33">
        <f t="shared" si="6"/>
        <v>0</v>
      </c>
      <c r="H25" s="15">
        <f t="shared" si="7"/>
        <v>0</v>
      </c>
      <c r="I25" s="34">
        <f t="shared" si="8"/>
        <v>0</v>
      </c>
      <c r="J25" s="33">
        <f t="shared" si="3"/>
        <v>0</v>
      </c>
      <c r="K25" s="15">
        <f t="shared" si="4"/>
        <v>0</v>
      </c>
      <c r="L25" s="34">
        <f t="shared" si="5"/>
        <v>0</v>
      </c>
    </row>
    <row r="26" spans="1:15" x14ac:dyDescent="0.25">
      <c r="A26" s="48"/>
      <c r="B26" s="9" t="s">
        <v>15</v>
      </c>
      <c r="C26" s="54"/>
      <c r="D26" s="15">
        <v>4.8</v>
      </c>
      <c r="E26" s="15">
        <v>0.41</v>
      </c>
      <c r="F26" s="34">
        <v>0.28999999999999998</v>
      </c>
      <c r="G26" s="33">
        <f t="shared" si="6"/>
        <v>0</v>
      </c>
      <c r="H26" s="15">
        <f t="shared" si="7"/>
        <v>0</v>
      </c>
      <c r="I26" s="34">
        <f t="shared" si="8"/>
        <v>0</v>
      </c>
      <c r="J26" s="33">
        <f t="shared" si="3"/>
        <v>0</v>
      </c>
      <c r="K26" s="15">
        <f t="shared" si="4"/>
        <v>0</v>
      </c>
      <c r="L26" s="34">
        <f t="shared" si="5"/>
        <v>0</v>
      </c>
    </row>
    <row r="27" spans="1:15" x14ac:dyDescent="0.25">
      <c r="A27" s="49"/>
      <c r="B27" s="9" t="s">
        <v>28</v>
      </c>
      <c r="C27" s="54"/>
      <c r="D27" s="15">
        <v>9.6</v>
      </c>
      <c r="E27" s="15">
        <v>0.55000000000000004</v>
      </c>
      <c r="F27" s="34">
        <v>0.36</v>
      </c>
      <c r="G27" s="33">
        <f t="shared" si="6"/>
        <v>0</v>
      </c>
      <c r="H27" s="15">
        <f t="shared" si="7"/>
        <v>0</v>
      </c>
      <c r="I27" s="34">
        <f t="shared" si="8"/>
        <v>0</v>
      </c>
      <c r="J27" s="33">
        <f t="shared" si="3"/>
        <v>0</v>
      </c>
      <c r="K27" s="15">
        <f t="shared" si="4"/>
        <v>0</v>
      </c>
      <c r="L27" s="34">
        <f t="shared" si="5"/>
        <v>0</v>
      </c>
    </row>
    <row r="28" spans="1:15" x14ac:dyDescent="0.25">
      <c r="A28" s="49" t="s">
        <v>65</v>
      </c>
      <c r="B28" s="14" t="s">
        <v>29</v>
      </c>
      <c r="C28" s="54"/>
      <c r="D28" s="15">
        <v>2.4</v>
      </c>
      <c r="E28" s="15">
        <v>0.18</v>
      </c>
      <c r="F28" s="34">
        <v>0.12</v>
      </c>
      <c r="G28" s="33">
        <f t="shared" si="6"/>
        <v>0</v>
      </c>
      <c r="H28" s="15">
        <f t="shared" si="7"/>
        <v>0</v>
      </c>
      <c r="I28" s="34">
        <f t="shared" si="8"/>
        <v>0</v>
      </c>
      <c r="J28" s="33">
        <f t="shared" si="3"/>
        <v>0</v>
      </c>
      <c r="K28" s="15">
        <f t="shared" si="4"/>
        <v>0</v>
      </c>
      <c r="L28" s="34">
        <f t="shared" si="5"/>
        <v>0</v>
      </c>
    </row>
    <row r="29" spans="1:15" x14ac:dyDescent="0.25">
      <c r="A29" s="76" t="s">
        <v>77</v>
      </c>
      <c r="B29" s="9"/>
      <c r="C29" s="54"/>
      <c r="D29" s="15" t="s">
        <v>88</v>
      </c>
      <c r="E29" s="15">
        <v>0.25</v>
      </c>
      <c r="F29" s="34">
        <v>0.16</v>
      </c>
      <c r="G29" s="33">
        <f t="shared" si="6"/>
        <v>0</v>
      </c>
      <c r="H29" s="15">
        <f t="shared" si="7"/>
        <v>0</v>
      </c>
      <c r="I29" s="34">
        <f t="shared" si="8"/>
        <v>0</v>
      </c>
      <c r="J29" s="33">
        <f t="shared" si="3"/>
        <v>0</v>
      </c>
      <c r="K29" s="15">
        <f t="shared" si="4"/>
        <v>0</v>
      </c>
      <c r="L29" s="34">
        <f t="shared" si="5"/>
        <v>0</v>
      </c>
    </row>
    <row r="30" spans="1:15" x14ac:dyDescent="0.25">
      <c r="A30" s="46" t="s">
        <v>78</v>
      </c>
      <c r="B30" s="24"/>
      <c r="C30" s="25"/>
      <c r="D30" s="24"/>
      <c r="E30" s="25"/>
      <c r="F30" s="36"/>
      <c r="G30" s="35"/>
      <c r="H30" s="25"/>
      <c r="I30" s="36"/>
      <c r="J30" s="35"/>
      <c r="K30" s="25"/>
      <c r="L30" s="36"/>
    </row>
    <row r="31" spans="1:15" x14ac:dyDescent="0.25">
      <c r="A31" s="47" t="s">
        <v>79</v>
      </c>
      <c r="B31" s="2" t="s">
        <v>80</v>
      </c>
      <c r="C31" s="70"/>
      <c r="D31" s="10" t="s">
        <v>42</v>
      </c>
      <c r="E31" s="67">
        <v>0.73</v>
      </c>
      <c r="F31" s="71">
        <v>0.5</v>
      </c>
      <c r="G31" s="33">
        <f t="shared" si="6"/>
        <v>0</v>
      </c>
      <c r="H31" s="15">
        <f t="shared" si="7"/>
        <v>0</v>
      </c>
      <c r="I31" s="34">
        <f t="shared" si="8"/>
        <v>0</v>
      </c>
      <c r="J31" s="33">
        <f t="shared" ref="J31:J34" si="9">C31*F31*3</f>
        <v>0</v>
      </c>
      <c r="K31" s="15">
        <f t="shared" ref="K31:K34" si="10">C31*F31*6</f>
        <v>0</v>
      </c>
      <c r="L31" s="34">
        <f t="shared" ref="L31:L34" si="11">C31*F31*9</f>
        <v>0</v>
      </c>
    </row>
    <row r="32" spans="1:15" x14ac:dyDescent="0.25">
      <c r="A32" s="48"/>
      <c r="B32" s="2" t="s">
        <v>81</v>
      </c>
      <c r="C32" s="70"/>
      <c r="D32" s="20" t="s">
        <v>24</v>
      </c>
      <c r="E32" s="67">
        <v>0.92</v>
      </c>
      <c r="F32" s="71">
        <v>0.54</v>
      </c>
      <c r="G32" s="33">
        <f t="shared" si="6"/>
        <v>0</v>
      </c>
      <c r="H32" s="15">
        <f t="shared" si="7"/>
        <v>0</v>
      </c>
      <c r="I32" s="34">
        <f t="shared" si="8"/>
        <v>0</v>
      </c>
      <c r="J32" s="33">
        <f t="shared" si="9"/>
        <v>0</v>
      </c>
      <c r="K32" s="15">
        <f t="shared" si="10"/>
        <v>0</v>
      </c>
      <c r="L32" s="34">
        <f t="shared" si="11"/>
        <v>0</v>
      </c>
    </row>
    <row r="33" spans="1:12" x14ac:dyDescent="0.25">
      <c r="A33" s="48"/>
      <c r="B33" s="2" t="s">
        <v>87</v>
      </c>
      <c r="C33" s="70"/>
      <c r="D33" s="20" t="s">
        <v>84</v>
      </c>
      <c r="E33" s="67">
        <v>0.62</v>
      </c>
      <c r="F33" s="71">
        <v>0.45</v>
      </c>
      <c r="G33" s="33">
        <f t="shared" si="6"/>
        <v>0</v>
      </c>
      <c r="H33" s="15">
        <f t="shared" si="7"/>
        <v>0</v>
      </c>
      <c r="I33" s="34">
        <f t="shared" si="8"/>
        <v>0</v>
      </c>
      <c r="J33" s="33">
        <f t="shared" si="9"/>
        <v>0</v>
      </c>
      <c r="K33" s="15">
        <f t="shared" si="10"/>
        <v>0</v>
      </c>
      <c r="L33" s="34">
        <f t="shared" si="11"/>
        <v>0</v>
      </c>
    </row>
    <row r="34" spans="1:12" x14ac:dyDescent="0.25">
      <c r="A34" s="49"/>
      <c r="B34" s="2" t="s">
        <v>82</v>
      </c>
      <c r="C34" s="54"/>
      <c r="D34" s="11" t="s">
        <v>7</v>
      </c>
      <c r="E34" s="67">
        <v>0.8</v>
      </c>
      <c r="F34" s="71">
        <v>0.5</v>
      </c>
      <c r="G34" s="33">
        <f t="shared" si="6"/>
        <v>0</v>
      </c>
      <c r="H34" s="15">
        <f t="shared" si="7"/>
        <v>0</v>
      </c>
      <c r="I34" s="34">
        <f t="shared" si="8"/>
        <v>0</v>
      </c>
      <c r="J34" s="33">
        <f t="shared" si="9"/>
        <v>0</v>
      </c>
      <c r="K34" s="15">
        <f t="shared" si="10"/>
        <v>0</v>
      </c>
      <c r="L34" s="34">
        <f t="shared" si="11"/>
        <v>0</v>
      </c>
    </row>
    <row r="35" spans="1:12" ht="15.75" thickBot="1" x14ac:dyDescent="0.3">
      <c r="A35" s="50" t="s">
        <v>41</v>
      </c>
      <c r="B35" s="51"/>
      <c r="C35" s="51"/>
      <c r="D35" s="51"/>
      <c r="E35" s="51"/>
      <c r="F35" s="52"/>
      <c r="G35" s="74">
        <f>SUM(G8:G34)</f>
        <v>973.2</v>
      </c>
      <c r="H35" s="37">
        <f t="shared" ref="H35:L35" si="12">SUM(H8:H34)</f>
        <v>1946.4</v>
      </c>
      <c r="I35" s="62">
        <f t="shared" si="12"/>
        <v>2919.6</v>
      </c>
      <c r="J35" s="61">
        <f t="shared" si="12"/>
        <v>573</v>
      </c>
      <c r="K35" s="37">
        <f t="shared" si="12"/>
        <v>1146</v>
      </c>
      <c r="L35" s="62">
        <f t="shared" si="12"/>
        <v>1719</v>
      </c>
    </row>
    <row r="36" spans="1:12" x14ac:dyDescent="0.25">
      <c r="A36" s="8" t="s">
        <v>48</v>
      </c>
      <c r="B36" s="9"/>
      <c r="C36" s="15">
        <f>SUM(C15:C21)</f>
        <v>350</v>
      </c>
      <c r="D36" s="15"/>
      <c r="E36" s="15">
        <v>0.255</v>
      </c>
      <c r="F36" s="26"/>
      <c r="G36" s="11">
        <f>C36*E36*3</f>
        <v>267.75</v>
      </c>
      <c r="H36" s="11">
        <f>C36*E36*6</f>
        <v>535.5</v>
      </c>
      <c r="I36" s="65">
        <f>C36*E36*9</f>
        <v>803.25</v>
      </c>
      <c r="J36" s="3"/>
      <c r="K36" s="4"/>
      <c r="L36" s="4"/>
    </row>
    <row r="37" spans="1:12" x14ac:dyDescent="0.25">
      <c r="A37" t="s">
        <v>69</v>
      </c>
    </row>
    <row r="38" spans="1:12" x14ac:dyDescent="0.25">
      <c r="A38" t="s">
        <v>71</v>
      </c>
    </row>
    <row r="39" spans="1:12" x14ac:dyDescent="0.25">
      <c r="A39" s="55" t="s">
        <v>64</v>
      </c>
      <c r="B39" s="55"/>
      <c r="C39" s="55"/>
      <c r="D39" s="55"/>
    </row>
    <row r="40" spans="1:12" x14ac:dyDescent="0.25">
      <c r="A40" t="s">
        <v>73</v>
      </c>
    </row>
    <row r="41" spans="1:12" x14ac:dyDescent="0.25">
      <c r="A41" t="s">
        <v>75</v>
      </c>
    </row>
    <row r="42" spans="1:12" x14ac:dyDescent="0.25">
      <c r="A42" t="s">
        <v>74</v>
      </c>
    </row>
  </sheetData>
  <mergeCells count="2">
    <mergeCell ref="G4:I4"/>
    <mergeCell ref="J4:L4"/>
  </mergeCells>
  <pageMargins left="0.7" right="0.7" top="0.78740157499999996" bottom="0.78740157499999996" header="0.3" footer="0.3"/>
  <pageSetup paperSize="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>
      <selection activeCell="M4" sqref="M4:R21"/>
    </sheetView>
  </sheetViews>
  <sheetFormatPr baseColWidth="10" defaultRowHeight="15" x14ac:dyDescent="0.25"/>
  <cols>
    <col min="1" max="1" width="24.7109375" customWidth="1"/>
    <col min="2" max="2" width="26.42578125" customWidth="1"/>
    <col min="4" max="4" width="15.28515625" customWidth="1"/>
    <col min="5" max="5" width="16.85546875" customWidth="1"/>
    <col min="6" max="8" width="11.140625" customWidth="1"/>
  </cols>
  <sheetData>
    <row r="1" spans="1:15" x14ac:dyDescent="0.25">
      <c r="A1" s="19" t="s">
        <v>0</v>
      </c>
    </row>
    <row r="2" spans="1:15" x14ac:dyDescent="0.25">
      <c r="A2" s="19" t="s">
        <v>96</v>
      </c>
    </row>
    <row r="3" spans="1:15" ht="15.75" thickBot="1" x14ac:dyDescent="0.3">
      <c r="A3" t="s">
        <v>95</v>
      </c>
    </row>
    <row r="4" spans="1:15" x14ac:dyDescent="0.25">
      <c r="A4" s="39" t="s">
        <v>1</v>
      </c>
      <c r="B4" s="40" t="s">
        <v>4</v>
      </c>
      <c r="C4" s="41" t="s">
        <v>5</v>
      </c>
      <c r="D4" s="41" t="s">
        <v>6</v>
      </c>
      <c r="E4" s="42" t="s">
        <v>39</v>
      </c>
      <c r="F4" s="111" t="s">
        <v>44</v>
      </c>
      <c r="G4" s="112"/>
      <c r="H4" s="113"/>
      <c r="M4" s="19"/>
      <c r="N4" s="19"/>
      <c r="O4" s="19"/>
    </row>
    <row r="5" spans="1:15" x14ac:dyDescent="0.25">
      <c r="A5" s="43"/>
      <c r="B5" s="22"/>
      <c r="C5" s="22"/>
      <c r="D5" s="23" t="s">
        <v>32</v>
      </c>
      <c r="E5" s="44" t="s">
        <v>40</v>
      </c>
      <c r="F5" s="28" t="s">
        <v>36</v>
      </c>
      <c r="G5" s="16" t="s">
        <v>37</v>
      </c>
      <c r="H5" s="29" t="s">
        <v>38</v>
      </c>
      <c r="M5" s="53"/>
      <c r="N5" s="53"/>
      <c r="O5" s="53"/>
    </row>
    <row r="6" spans="1:15" x14ac:dyDescent="0.25">
      <c r="A6" s="30"/>
      <c r="B6" s="18"/>
      <c r="C6" s="18"/>
      <c r="D6" s="17" t="s">
        <v>7</v>
      </c>
      <c r="E6" s="45" t="s">
        <v>34</v>
      </c>
      <c r="F6" s="30"/>
      <c r="G6" s="18"/>
      <c r="H6" s="31"/>
      <c r="M6" s="53"/>
      <c r="N6" s="53"/>
      <c r="O6" s="53"/>
    </row>
    <row r="7" spans="1:15" x14ac:dyDescent="0.25">
      <c r="A7" s="46" t="s">
        <v>2</v>
      </c>
      <c r="B7" s="24"/>
      <c r="C7" s="24"/>
      <c r="D7" s="24"/>
      <c r="E7" s="32"/>
      <c r="F7" s="60"/>
      <c r="G7" s="24"/>
      <c r="H7" s="32"/>
    </row>
    <row r="8" spans="1:15" x14ac:dyDescent="0.25">
      <c r="A8" s="47" t="s">
        <v>68</v>
      </c>
      <c r="B8" s="9" t="s">
        <v>3</v>
      </c>
      <c r="C8" s="54">
        <v>20</v>
      </c>
      <c r="D8" s="15">
        <v>3</v>
      </c>
      <c r="E8" s="34">
        <v>0.23</v>
      </c>
      <c r="F8" s="33">
        <f>C8*E8*3</f>
        <v>13.8</v>
      </c>
      <c r="G8" s="15">
        <f>C8*E8*6</f>
        <v>27.6</v>
      </c>
      <c r="H8" s="34">
        <f>C8*E8*9</f>
        <v>41.400000000000006</v>
      </c>
      <c r="M8" s="19"/>
      <c r="N8" s="19"/>
      <c r="O8" s="19"/>
    </row>
    <row r="9" spans="1:15" x14ac:dyDescent="0.25">
      <c r="A9" s="49"/>
      <c r="B9" s="9" t="s">
        <v>18</v>
      </c>
      <c r="C9" s="54"/>
      <c r="D9" s="15">
        <v>3</v>
      </c>
      <c r="E9" s="34">
        <v>0.31</v>
      </c>
      <c r="F9" s="33">
        <f t="shared" ref="F9:F21" si="0">C9*E9*3</f>
        <v>0</v>
      </c>
      <c r="G9" s="15">
        <f t="shared" ref="G9:G21" si="1">C9*E9*6</f>
        <v>0</v>
      </c>
      <c r="H9" s="34">
        <f t="shared" ref="H9:H21" si="2">C9*E9*9</f>
        <v>0</v>
      </c>
    </row>
    <row r="10" spans="1:15" x14ac:dyDescent="0.25">
      <c r="A10" s="46" t="s">
        <v>10</v>
      </c>
      <c r="B10" s="24"/>
      <c r="C10" s="25"/>
      <c r="D10" s="25"/>
      <c r="E10" s="36"/>
      <c r="F10" s="35"/>
      <c r="G10" s="25"/>
      <c r="H10" s="36"/>
    </row>
    <row r="11" spans="1:15" x14ac:dyDescent="0.25">
      <c r="A11" s="38" t="s">
        <v>10</v>
      </c>
      <c r="B11" s="14" t="s">
        <v>11</v>
      </c>
      <c r="C11" s="54"/>
      <c r="D11" s="15">
        <v>3</v>
      </c>
      <c r="E11" s="34">
        <v>0.47</v>
      </c>
      <c r="F11" s="33">
        <f t="shared" si="0"/>
        <v>0</v>
      </c>
      <c r="G11" s="15">
        <f t="shared" si="1"/>
        <v>0</v>
      </c>
      <c r="H11" s="34">
        <f t="shared" si="2"/>
        <v>0</v>
      </c>
    </row>
    <row r="12" spans="1:15" x14ac:dyDescent="0.25">
      <c r="A12" s="38" t="s">
        <v>12</v>
      </c>
      <c r="B12" s="14" t="s">
        <v>15</v>
      </c>
      <c r="C12" s="54"/>
      <c r="D12" s="15">
        <v>6</v>
      </c>
      <c r="E12" s="34">
        <v>0.77</v>
      </c>
      <c r="F12" s="33">
        <f t="shared" si="0"/>
        <v>0</v>
      </c>
      <c r="G12" s="15">
        <f t="shared" si="1"/>
        <v>0</v>
      </c>
      <c r="H12" s="34">
        <f t="shared" si="2"/>
        <v>0</v>
      </c>
    </row>
    <row r="13" spans="1:15" x14ac:dyDescent="0.25">
      <c r="A13" s="38" t="s">
        <v>13</v>
      </c>
      <c r="B13" s="14" t="s">
        <v>14</v>
      </c>
      <c r="C13" s="54"/>
      <c r="D13" s="15">
        <v>12</v>
      </c>
      <c r="E13" s="34">
        <v>0.96</v>
      </c>
      <c r="F13" s="33">
        <f t="shared" si="0"/>
        <v>0</v>
      </c>
      <c r="G13" s="15">
        <f t="shared" si="1"/>
        <v>0</v>
      </c>
      <c r="H13" s="34">
        <f t="shared" si="2"/>
        <v>0</v>
      </c>
    </row>
    <row r="14" spans="1:15" x14ac:dyDescent="0.25">
      <c r="A14" s="46" t="s">
        <v>19</v>
      </c>
      <c r="B14" s="24"/>
      <c r="C14" s="25"/>
      <c r="D14" s="24"/>
      <c r="E14" s="36"/>
      <c r="F14" s="35"/>
      <c r="G14" s="25"/>
      <c r="H14" s="36"/>
      <c r="M14" s="19"/>
      <c r="N14" s="19"/>
    </row>
    <row r="15" spans="1:15" x14ac:dyDescent="0.25">
      <c r="A15" s="47" t="s">
        <v>20</v>
      </c>
      <c r="B15" s="14" t="s">
        <v>53</v>
      </c>
      <c r="C15" s="54"/>
      <c r="D15" s="10"/>
      <c r="E15" s="34">
        <v>1.18</v>
      </c>
      <c r="F15" s="33">
        <f t="shared" si="0"/>
        <v>0</v>
      </c>
      <c r="G15" s="15">
        <f t="shared" si="1"/>
        <v>0</v>
      </c>
      <c r="H15" s="34">
        <f t="shared" si="2"/>
        <v>0</v>
      </c>
      <c r="M15" s="19"/>
      <c r="N15" s="19"/>
    </row>
    <row r="16" spans="1:15" x14ac:dyDescent="0.25">
      <c r="A16" s="48"/>
      <c r="B16" s="14" t="s">
        <v>54</v>
      </c>
      <c r="C16" s="54"/>
      <c r="D16" s="20"/>
      <c r="E16" s="34">
        <v>1.19</v>
      </c>
      <c r="F16" s="33">
        <f t="shared" si="0"/>
        <v>0</v>
      </c>
      <c r="G16" s="15">
        <f t="shared" si="1"/>
        <v>0</v>
      </c>
      <c r="H16" s="34">
        <f t="shared" si="2"/>
        <v>0</v>
      </c>
      <c r="M16" s="19"/>
      <c r="N16" s="19"/>
    </row>
    <row r="17" spans="1:14" x14ac:dyDescent="0.25">
      <c r="A17" s="48"/>
      <c r="B17" s="14" t="s">
        <v>55</v>
      </c>
      <c r="C17" s="54"/>
      <c r="D17" s="20" t="s">
        <v>46</v>
      </c>
      <c r="E17" s="34">
        <v>1.2</v>
      </c>
      <c r="F17" s="33">
        <f t="shared" si="0"/>
        <v>0</v>
      </c>
      <c r="G17" s="15">
        <f t="shared" si="1"/>
        <v>0</v>
      </c>
      <c r="H17" s="34">
        <f t="shared" si="2"/>
        <v>0</v>
      </c>
      <c r="M17" s="19"/>
      <c r="N17" s="19"/>
    </row>
    <row r="18" spans="1:14" x14ac:dyDescent="0.25">
      <c r="A18" s="48"/>
      <c r="B18" s="14" t="s">
        <v>57</v>
      </c>
      <c r="C18" s="54">
        <v>350</v>
      </c>
      <c r="D18" s="20" t="s">
        <v>24</v>
      </c>
      <c r="E18" s="34">
        <v>1.21</v>
      </c>
      <c r="F18" s="33">
        <f t="shared" si="0"/>
        <v>1270.5</v>
      </c>
      <c r="G18" s="15">
        <f t="shared" si="1"/>
        <v>2541</v>
      </c>
      <c r="H18" s="34">
        <f t="shared" si="2"/>
        <v>3811.5</v>
      </c>
      <c r="M18" s="19"/>
      <c r="N18" s="19"/>
    </row>
    <row r="19" spans="1:14" x14ac:dyDescent="0.25">
      <c r="A19" s="48"/>
      <c r="B19" s="14" t="s">
        <v>56</v>
      </c>
      <c r="C19" s="54"/>
      <c r="D19" s="20" t="s">
        <v>47</v>
      </c>
      <c r="E19" s="34">
        <v>1.22</v>
      </c>
      <c r="F19" s="33">
        <f t="shared" si="0"/>
        <v>0</v>
      </c>
      <c r="G19" s="15">
        <f t="shared" si="1"/>
        <v>0</v>
      </c>
      <c r="H19" s="34">
        <f t="shared" si="2"/>
        <v>0</v>
      </c>
    </row>
    <row r="20" spans="1:14" x14ac:dyDescent="0.25">
      <c r="A20" s="48"/>
      <c r="B20" s="14" t="s">
        <v>58</v>
      </c>
      <c r="C20" s="54"/>
      <c r="D20" s="20" t="s">
        <v>7</v>
      </c>
      <c r="E20" s="34">
        <v>1.23</v>
      </c>
      <c r="F20" s="33">
        <f t="shared" si="0"/>
        <v>0</v>
      </c>
      <c r="G20" s="15">
        <f t="shared" si="1"/>
        <v>0</v>
      </c>
      <c r="H20" s="34">
        <f t="shared" si="2"/>
        <v>0</v>
      </c>
    </row>
    <row r="21" spans="1:14" x14ac:dyDescent="0.25">
      <c r="A21" s="49"/>
      <c r="B21" s="14" t="s">
        <v>59</v>
      </c>
      <c r="C21" s="54"/>
      <c r="D21" s="11"/>
      <c r="E21" s="34">
        <v>1.25</v>
      </c>
      <c r="F21" s="33">
        <f t="shared" si="0"/>
        <v>0</v>
      </c>
      <c r="G21" s="15">
        <f t="shared" si="1"/>
        <v>0</v>
      </c>
      <c r="H21" s="34">
        <f t="shared" si="2"/>
        <v>0</v>
      </c>
    </row>
    <row r="22" spans="1:14" x14ac:dyDescent="0.25">
      <c r="A22" s="46" t="s">
        <v>17</v>
      </c>
      <c r="B22" s="24"/>
      <c r="C22" s="25"/>
      <c r="D22" s="24"/>
      <c r="E22" s="32"/>
      <c r="F22" s="35"/>
      <c r="G22" s="25"/>
      <c r="H22" s="36"/>
    </row>
    <row r="23" spans="1:14" x14ac:dyDescent="0.25">
      <c r="A23" s="47" t="s">
        <v>16</v>
      </c>
      <c r="B23" s="9" t="s">
        <v>30</v>
      </c>
      <c r="C23" s="54"/>
      <c r="D23" s="15">
        <v>3</v>
      </c>
      <c r="E23" s="34">
        <v>0.2</v>
      </c>
      <c r="F23" s="33">
        <f t="shared" ref="F23:F34" si="3">C23*E23*3</f>
        <v>0</v>
      </c>
      <c r="G23" s="15">
        <f t="shared" ref="G23:G34" si="4">C23*E23*6</f>
        <v>0</v>
      </c>
      <c r="H23" s="34">
        <f t="shared" ref="H23:H34" si="5">C23*E23*9</f>
        <v>0</v>
      </c>
    </row>
    <row r="24" spans="1:14" x14ac:dyDescent="0.25">
      <c r="A24" s="48"/>
      <c r="B24" s="9" t="s">
        <v>31</v>
      </c>
      <c r="C24" s="54"/>
      <c r="D24" s="15">
        <v>3</v>
      </c>
      <c r="E24" s="34">
        <v>0.22</v>
      </c>
      <c r="F24" s="33">
        <f t="shared" si="3"/>
        <v>0</v>
      </c>
      <c r="G24" s="15">
        <f t="shared" si="4"/>
        <v>0</v>
      </c>
      <c r="H24" s="34">
        <f t="shared" si="5"/>
        <v>0</v>
      </c>
    </row>
    <row r="25" spans="1:14" x14ac:dyDescent="0.25">
      <c r="A25" s="47" t="s">
        <v>17</v>
      </c>
      <c r="B25" s="9" t="s">
        <v>11</v>
      </c>
      <c r="C25" s="54"/>
      <c r="D25" s="15">
        <v>3</v>
      </c>
      <c r="E25" s="34">
        <v>0.42</v>
      </c>
      <c r="F25" s="33">
        <f t="shared" si="3"/>
        <v>0</v>
      </c>
      <c r="G25" s="15">
        <f t="shared" si="4"/>
        <v>0</v>
      </c>
      <c r="H25" s="34">
        <f t="shared" si="5"/>
        <v>0</v>
      </c>
    </row>
    <row r="26" spans="1:14" x14ac:dyDescent="0.25">
      <c r="A26" s="48"/>
      <c r="B26" s="9" t="s">
        <v>15</v>
      </c>
      <c r="C26" s="54"/>
      <c r="D26" s="15">
        <v>6</v>
      </c>
      <c r="E26" s="34">
        <v>0.64</v>
      </c>
      <c r="F26" s="33">
        <f t="shared" si="3"/>
        <v>0</v>
      </c>
      <c r="G26" s="15">
        <f t="shared" si="4"/>
        <v>0</v>
      </c>
      <c r="H26" s="34">
        <f t="shared" si="5"/>
        <v>0</v>
      </c>
    </row>
    <row r="27" spans="1:14" x14ac:dyDescent="0.25">
      <c r="A27" s="49"/>
      <c r="B27" s="9" t="s">
        <v>28</v>
      </c>
      <c r="C27" s="54"/>
      <c r="D27" s="15">
        <v>12</v>
      </c>
      <c r="E27" s="34">
        <v>0.8</v>
      </c>
      <c r="F27" s="33">
        <f t="shared" si="3"/>
        <v>0</v>
      </c>
      <c r="G27" s="15">
        <f t="shared" si="4"/>
        <v>0</v>
      </c>
      <c r="H27" s="34">
        <f t="shared" si="5"/>
        <v>0</v>
      </c>
    </row>
    <row r="28" spans="1:14" x14ac:dyDescent="0.25">
      <c r="A28" s="48" t="s">
        <v>65</v>
      </c>
      <c r="B28" s="13" t="s">
        <v>29</v>
      </c>
      <c r="C28" s="54"/>
      <c r="D28" s="15">
        <v>4.5</v>
      </c>
      <c r="E28" s="34">
        <v>0.27</v>
      </c>
      <c r="F28" s="33">
        <f t="shared" si="3"/>
        <v>0</v>
      </c>
      <c r="G28" s="15">
        <f t="shared" si="4"/>
        <v>0</v>
      </c>
      <c r="H28" s="34">
        <f t="shared" si="5"/>
        <v>0</v>
      </c>
    </row>
    <row r="29" spans="1:14" x14ac:dyDescent="0.25">
      <c r="A29" s="76" t="s">
        <v>77</v>
      </c>
      <c r="B29" s="9"/>
      <c r="C29" s="75"/>
      <c r="D29" s="73" t="s">
        <v>89</v>
      </c>
      <c r="E29" s="34">
        <v>0.35</v>
      </c>
      <c r="F29" s="33">
        <f t="shared" si="3"/>
        <v>0</v>
      </c>
      <c r="G29" s="15">
        <f t="shared" si="4"/>
        <v>0</v>
      </c>
      <c r="H29" s="34">
        <f t="shared" si="5"/>
        <v>0</v>
      </c>
    </row>
    <row r="30" spans="1:14" x14ac:dyDescent="0.25">
      <c r="A30" s="46" t="s">
        <v>78</v>
      </c>
      <c r="B30" s="24"/>
      <c r="C30" s="25"/>
      <c r="D30" s="24"/>
      <c r="E30" s="32"/>
      <c r="F30" s="60"/>
      <c r="G30" s="24"/>
      <c r="H30" s="32"/>
    </row>
    <row r="31" spans="1:14" x14ac:dyDescent="0.25">
      <c r="A31" s="47" t="s">
        <v>79</v>
      </c>
      <c r="B31" s="2" t="s">
        <v>80</v>
      </c>
      <c r="C31" s="70"/>
      <c r="D31" s="10" t="s">
        <v>83</v>
      </c>
      <c r="E31" s="71">
        <v>1.1000000000000001</v>
      </c>
      <c r="F31" s="33">
        <f t="shared" si="3"/>
        <v>0</v>
      </c>
      <c r="G31" s="15">
        <f t="shared" si="4"/>
        <v>0</v>
      </c>
      <c r="H31" s="34">
        <f t="shared" si="5"/>
        <v>0</v>
      </c>
    </row>
    <row r="32" spans="1:14" x14ac:dyDescent="0.25">
      <c r="A32" s="48"/>
      <c r="B32" s="2" t="s">
        <v>81</v>
      </c>
      <c r="C32" s="70"/>
      <c r="D32" s="20" t="s">
        <v>24</v>
      </c>
      <c r="E32" s="71">
        <v>1.2</v>
      </c>
      <c r="F32" s="33">
        <f t="shared" si="3"/>
        <v>0</v>
      </c>
      <c r="G32" s="15">
        <f t="shared" si="4"/>
        <v>0</v>
      </c>
      <c r="H32" s="34">
        <f t="shared" si="5"/>
        <v>0</v>
      </c>
    </row>
    <row r="33" spans="1:8" x14ac:dyDescent="0.25">
      <c r="A33" s="48"/>
      <c r="B33" s="2" t="s">
        <v>87</v>
      </c>
      <c r="C33" s="70"/>
      <c r="D33" s="20" t="s">
        <v>85</v>
      </c>
      <c r="E33" s="71">
        <v>1</v>
      </c>
      <c r="F33" s="33">
        <f t="shared" si="3"/>
        <v>0</v>
      </c>
      <c r="G33" s="15">
        <f t="shared" si="4"/>
        <v>0</v>
      </c>
      <c r="H33" s="34">
        <f t="shared" si="5"/>
        <v>0</v>
      </c>
    </row>
    <row r="34" spans="1:8" x14ac:dyDescent="0.25">
      <c r="A34" s="49"/>
      <c r="B34" s="2" t="s">
        <v>82</v>
      </c>
      <c r="C34" s="54"/>
      <c r="D34" s="11" t="s">
        <v>7</v>
      </c>
      <c r="E34" s="71">
        <v>1.1000000000000001</v>
      </c>
      <c r="F34" s="33">
        <f t="shared" si="3"/>
        <v>0</v>
      </c>
      <c r="G34" s="15">
        <f t="shared" si="4"/>
        <v>0</v>
      </c>
      <c r="H34" s="34">
        <f t="shared" si="5"/>
        <v>0</v>
      </c>
    </row>
    <row r="35" spans="1:8" ht="15.75" thickBot="1" x14ac:dyDescent="0.3">
      <c r="A35" s="50" t="s">
        <v>45</v>
      </c>
      <c r="B35" s="51"/>
      <c r="C35" s="51"/>
      <c r="D35" s="51"/>
      <c r="E35" s="52"/>
      <c r="F35" s="61">
        <f>SUM(F8:F34)</f>
        <v>1284.3</v>
      </c>
      <c r="G35" s="61">
        <f t="shared" ref="G35:H35" si="6">SUM(G8:G34)</f>
        <v>2568.6</v>
      </c>
      <c r="H35" s="72">
        <f t="shared" si="6"/>
        <v>3852.9</v>
      </c>
    </row>
    <row r="36" spans="1:8" x14ac:dyDescent="0.25">
      <c r="A36" s="5" t="s">
        <v>48</v>
      </c>
      <c r="B36" s="7"/>
      <c r="C36" s="11">
        <f>SUM(C15:C21)</f>
        <v>350</v>
      </c>
      <c r="D36" s="11"/>
      <c r="E36" s="11">
        <v>0.255</v>
      </c>
      <c r="F36" s="11">
        <f>C36*E36*3</f>
        <v>267.75</v>
      </c>
      <c r="G36" s="11">
        <f>C36*E36*6</f>
        <v>535.5</v>
      </c>
      <c r="H36" s="11">
        <f>C36*E36*9</f>
        <v>803.25</v>
      </c>
    </row>
    <row r="37" spans="1:8" x14ac:dyDescent="0.25">
      <c r="A37" t="s">
        <v>69</v>
      </c>
    </row>
    <row r="38" spans="1:8" x14ac:dyDescent="0.25">
      <c r="A38" s="55" t="s">
        <v>64</v>
      </c>
      <c r="B38" s="55"/>
      <c r="C38" s="55"/>
      <c r="D38" s="55"/>
    </row>
    <row r="39" spans="1:8" x14ac:dyDescent="0.25">
      <c r="A39" t="s">
        <v>75</v>
      </c>
    </row>
    <row r="40" spans="1:8" x14ac:dyDescent="0.25">
      <c r="A40" t="s">
        <v>74</v>
      </c>
    </row>
  </sheetData>
  <mergeCells count="1">
    <mergeCell ref="F4:H4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workbookViewId="0">
      <selection activeCell="R25" sqref="R25"/>
    </sheetView>
  </sheetViews>
  <sheetFormatPr baseColWidth="10" defaultRowHeight="15" x14ac:dyDescent="0.25"/>
  <cols>
    <col min="1" max="1" width="24.7109375" customWidth="1"/>
    <col min="2" max="2" width="26.42578125" customWidth="1"/>
    <col min="4" max="4" width="15.28515625" customWidth="1"/>
    <col min="5" max="6" width="16.85546875" customWidth="1"/>
    <col min="7" max="12" width="11.140625" customWidth="1"/>
  </cols>
  <sheetData>
    <row r="1" spans="1:17" x14ac:dyDescent="0.25">
      <c r="A1" s="19" t="s">
        <v>0</v>
      </c>
    </row>
    <row r="2" spans="1:17" x14ac:dyDescent="0.25">
      <c r="A2" s="19" t="s">
        <v>97</v>
      </c>
    </row>
    <row r="3" spans="1:17" ht="15.75" thickBot="1" x14ac:dyDescent="0.3">
      <c r="A3" t="s">
        <v>95</v>
      </c>
    </row>
    <row r="4" spans="1:17" x14ac:dyDescent="0.25">
      <c r="A4" s="39" t="s">
        <v>1</v>
      </c>
      <c r="B4" s="40" t="s">
        <v>4</v>
      </c>
      <c r="C4" s="41" t="s">
        <v>5</v>
      </c>
      <c r="D4" s="41" t="s">
        <v>6</v>
      </c>
      <c r="E4" s="41" t="s">
        <v>49</v>
      </c>
      <c r="F4" s="64" t="s">
        <v>52</v>
      </c>
      <c r="G4" s="111" t="s">
        <v>50</v>
      </c>
      <c r="H4" s="112"/>
      <c r="I4" s="113"/>
      <c r="J4" s="111" t="s">
        <v>51</v>
      </c>
      <c r="K4" s="112"/>
      <c r="L4" s="113"/>
      <c r="N4" s="19"/>
      <c r="O4" s="19"/>
      <c r="P4" s="19"/>
      <c r="Q4" s="19"/>
    </row>
    <row r="5" spans="1:17" x14ac:dyDescent="0.25">
      <c r="A5" s="43"/>
      <c r="B5" s="22"/>
      <c r="C5" s="22"/>
      <c r="D5" s="23" t="s">
        <v>32</v>
      </c>
      <c r="E5" s="23" t="s">
        <v>40</v>
      </c>
      <c r="F5" s="58" t="s">
        <v>40</v>
      </c>
      <c r="G5" s="28" t="s">
        <v>36</v>
      </c>
      <c r="H5" s="16" t="s">
        <v>37</v>
      </c>
      <c r="I5" s="29" t="s">
        <v>38</v>
      </c>
      <c r="J5" s="28" t="s">
        <v>36</v>
      </c>
      <c r="K5" s="16" t="s">
        <v>37</v>
      </c>
      <c r="L5" s="29" t="s">
        <v>38</v>
      </c>
    </row>
    <row r="6" spans="1:17" x14ac:dyDescent="0.25">
      <c r="A6" s="30"/>
      <c r="B6" s="18"/>
      <c r="C6" s="18"/>
      <c r="D6" s="17" t="s">
        <v>7</v>
      </c>
      <c r="E6" s="17" t="s">
        <v>34</v>
      </c>
      <c r="F6" s="59" t="s">
        <v>34</v>
      </c>
      <c r="G6" s="30"/>
      <c r="H6" s="18"/>
      <c r="I6" s="31"/>
      <c r="J6" s="30"/>
      <c r="K6" s="18"/>
      <c r="L6" s="31"/>
    </row>
    <row r="7" spans="1:17" x14ac:dyDescent="0.25">
      <c r="A7" s="46" t="s">
        <v>2</v>
      </c>
      <c r="B7" s="24"/>
      <c r="C7" s="24"/>
      <c r="D7" s="24"/>
      <c r="E7" s="24"/>
      <c r="F7" s="24"/>
      <c r="G7" s="60"/>
      <c r="H7" s="24"/>
      <c r="I7" s="32"/>
      <c r="J7" s="35"/>
      <c r="K7" s="25"/>
      <c r="L7" s="36"/>
    </row>
    <row r="8" spans="1:17" x14ac:dyDescent="0.25">
      <c r="A8" s="13" t="s">
        <v>68</v>
      </c>
      <c r="B8" s="9" t="s">
        <v>3</v>
      </c>
      <c r="C8" s="54">
        <v>20</v>
      </c>
      <c r="D8" s="15" t="s">
        <v>72</v>
      </c>
      <c r="E8" s="15">
        <v>0.03</v>
      </c>
      <c r="F8" s="26">
        <v>0.31</v>
      </c>
      <c r="G8" s="33">
        <f>C8*E8*3</f>
        <v>1.7999999999999998</v>
      </c>
      <c r="H8" s="15">
        <f>C8*E8*6</f>
        <v>3.5999999999999996</v>
      </c>
      <c r="I8" s="34">
        <f>C8*E8*9</f>
        <v>5.3999999999999995</v>
      </c>
      <c r="J8" s="33">
        <f>C8*F8*3</f>
        <v>18.600000000000001</v>
      </c>
      <c r="K8" s="15">
        <f>C8*F8*6</f>
        <v>37.200000000000003</v>
      </c>
      <c r="L8" s="34">
        <f>C8*F8*9</f>
        <v>55.800000000000004</v>
      </c>
    </row>
    <row r="9" spans="1:17" x14ac:dyDescent="0.25">
      <c r="A9" s="12"/>
      <c r="B9" s="9" t="s">
        <v>18</v>
      </c>
      <c r="C9" s="54"/>
      <c r="D9" s="15" t="s">
        <v>72</v>
      </c>
      <c r="E9" s="15">
        <v>0.05</v>
      </c>
      <c r="F9" s="26">
        <v>0.41</v>
      </c>
      <c r="G9" s="33">
        <f t="shared" ref="G9:G21" si="0">C9*E9*3</f>
        <v>0</v>
      </c>
      <c r="H9" s="15">
        <f t="shared" ref="H9:H21" si="1">C9*E9*6</f>
        <v>0</v>
      </c>
      <c r="I9" s="34">
        <f t="shared" ref="I9:I21" si="2">C9*E9*9</f>
        <v>0</v>
      </c>
      <c r="J9" s="33">
        <f t="shared" ref="J9:J29" si="3">C9*F9*3</f>
        <v>0</v>
      </c>
      <c r="K9" s="15">
        <f t="shared" ref="K9:K29" si="4">C9*F9*6</f>
        <v>0</v>
      </c>
      <c r="L9" s="34">
        <f t="shared" ref="L9:L29" si="5">C9*F9*9</f>
        <v>0</v>
      </c>
      <c r="N9" s="53"/>
      <c r="O9" s="19"/>
      <c r="P9" s="53"/>
    </row>
    <row r="10" spans="1:17" x14ac:dyDescent="0.25">
      <c r="A10" s="46" t="s">
        <v>10</v>
      </c>
      <c r="B10" s="24"/>
      <c r="C10" s="25"/>
      <c r="D10" s="25"/>
      <c r="E10" s="25"/>
      <c r="F10" s="25"/>
      <c r="G10" s="35"/>
      <c r="H10" s="25"/>
      <c r="I10" s="36"/>
      <c r="J10" s="35"/>
      <c r="K10" s="25"/>
      <c r="L10" s="36"/>
      <c r="N10" s="19"/>
      <c r="O10" s="19"/>
      <c r="P10" s="19"/>
    </row>
    <row r="11" spans="1:17" x14ac:dyDescent="0.25">
      <c r="A11" s="14" t="s">
        <v>10</v>
      </c>
      <c r="B11" s="14" t="s">
        <v>11</v>
      </c>
      <c r="C11" s="54"/>
      <c r="D11" s="15">
        <v>3</v>
      </c>
      <c r="E11" s="15">
        <v>0.13</v>
      </c>
      <c r="F11" s="26">
        <v>0.63</v>
      </c>
      <c r="G11" s="33">
        <f t="shared" si="0"/>
        <v>0</v>
      </c>
      <c r="H11" s="15">
        <f t="shared" si="1"/>
        <v>0</v>
      </c>
      <c r="I11" s="34">
        <f t="shared" si="2"/>
        <v>0</v>
      </c>
      <c r="J11" s="33">
        <f t="shared" si="3"/>
        <v>0</v>
      </c>
      <c r="K11" s="15">
        <f t="shared" si="4"/>
        <v>0</v>
      </c>
      <c r="L11" s="34">
        <f t="shared" si="5"/>
        <v>0</v>
      </c>
    </row>
    <row r="12" spans="1:17" x14ac:dyDescent="0.25">
      <c r="A12" s="14" t="s">
        <v>12</v>
      </c>
      <c r="B12" s="14" t="s">
        <v>15</v>
      </c>
      <c r="C12" s="54"/>
      <c r="D12" s="15">
        <v>4.8</v>
      </c>
      <c r="E12" s="15">
        <v>0.27</v>
      </c>
      <c r="F12" s="26">
        <v>1.02</v>
      </c>
      <c r="G12" s="33">
        <f t="shared" si="0"/>
        <v>0</v>
      </c>
      <c r="H12" s="15">
        <f t="shared" si="1"/>
        <v>0</v>
      </c>
      <c r="I12" s="34">
        <f t="shared" si="2"/>
        <v>0</v>
      </c>
      <c r="J12" s="33">
        <f t="shared" si="3"/>
        <v>0</v>
      </c>
      <c r="K12" s="15">
        <f t="shared" si="4"/>
        <v>0</v>
      </c>
      <c r="L12" s="34">
        <f t="shared" si="5"/>
        <v>0</v>
      </c>
    </row>
    <row r="13" spans="1:17" x14ac:dyDescent="0.25">
      <c r="A13" s="14" t="s">
        <v>13</v>
      </c>
      <c r="B13" s="14" t="s">
        <v>14</v>
      </c>
      <c r="C13" s="54"/>
      <c r="D13" s="15">
        <v>9.6</v>
      </c>
      <c r="E13" s="15">
        <v>0.38</v>
      </c>
      <c r="F13" s="26">
        <v>1.24</v>
      </c>
      <c r="G13" s="33">
        <f t="shared" si="0"/>
        <v>0</v>
      </c>
      <c r="H13" s="15">
        <f t="shared" si="1"/>
        <v>0</v>
      </c>
      <c r="I13" s="34">
        <f t="shared" si="2"/>
        <v>0</v>
      </c>
      <c r="J13" s="33">
        <f t="shared" si="3"/>
        <v>0</v>
      </c>
      <c r="K13" s="15">
        <f t="shared" si="4"/>
        <v>0</v>
      </c>
      <c r="L13" s="34">
        <f t="shared" si="5"/>
        <v>0</v>
      </c>
    </row>
    <row r="14" spans="1:17" x14ac:dyDescent="0.25">
      <c r="A14" s="46" t="s">
        <v>19</v>
      </c>
      <c r="B14" s="24"/>
      <c r="C14" s="25"/>
      <c r="D14" s="24"/>
      <c r="E14" s="25"/>
      <c r="F14" s="25"/>
      <c r="G14" s="35"/>
      <c r="H14" s="25"/>
      <c r="I14" s="36"/>
      <c r="J14" s="35"/>
      <c r="K14" s="25"/>
      <c r="L14" s="36"/>
      <c r="N14" s="19"/>
      <c r="O14" s="19"/>
    </row>
    <row r="15" spans="1:17" x14ac:dyDescent="0.25">
      <c r="A15" s="47" t="s">
        <v>20</v>
      </c>
      <c r="B15" s="14" t="s">
        <v>53</v>
      </c>
      <c r="C15" s="56"/>
      <c r="D15" s="13"/>
      <c r="E15" s="27">
        <v>0.49</v>
      </c>
      <c r="F15" s="26">
        <v>1.39</v>
      </c>
      <c r="G15" s="33">
        <f t="shared" si="0"/>
        <v>0</v>
      </c>
      <c r="H15" s="15">
        <f t="shared" si="1"/>
        <v>0</v>
      </c>
      <c r="I15" s="34">
        <f t="shared" si="2"/>
        <v>0</v>
      </c>
      <c r="J15" s="33">
        <f t="shared" si="3"/>
        <v>0</v>
      </c>
      <c r="K15" s="15">
        <f t="shared" si="4"/>
        <v>0</v>
      </c>
      <c r="L15" s="34">
        <f t="shared" si="5"/>
        <v>0</v>
      </c>
      <c r="N15" s="19"/>
      <c r="O15" s="19"/>
    </row>
    <row r="16" spans="1:17" x14ac:dyDescent="0.25">
      <c r="A16" s="48"/>
      <c r="B16" s="14" t="s">
        <v>54</v>
      </c>
      <c r="C16" s="56"/>
      <c r="D16" s="21"/>
      <c r="E16" s="27">
        <v>0.5</v>
      </c>
      <c r="F16" s="26">
        <v>1.45</v>
      </c>
      <c r="G16" s="33">
        <f t="shared" si="0"/>
        <v>0</v>
      </c>
      <c r="H16" s="15">
        <f t="shared" si="1"/>
        <v>0</v>
      </c>
      <c r="I16" s="34">
        <f t="shared" si="2"/>
        <v>0</v>
      </c>
      <c r="J16" s="33">
        <f t="shared" si="3"/>
        <v>0</v>
      </c>
      <c r="K16" s="15">
        <f t="shared" si="4"/>
        <v>0</v>
      </c>
      <c r="L16" s="34">
        <f t="shared" si="5"/>
        <v>0</v>
      </c>
      <c r="N16" s="19"/>
      <c r="O16" s="19"/>
    </row>
    <row r="17" spans="1:15" x14ac:dyDescent="0.25">
      <c r="A17" s="48"/>
      <c r="B17" s="14" t="s">
        <v>55</v>
      </c>
      <c r="C17" s="56"/>
      <c r="D17" s="20" t="s">
        <v>60</v>
      </c>
      <c r="E17" s="27">
        <v>0.52</v>
      </c>
      <c r="F17" s="26">
        <v>1.48</v>
      </c>
      <c r="G17" s="33">
        <f t="shared" si="0"/>
        <v>0</v>
      </c>
      <c r="H17" s="15">
        <f t="shared" si="1"/>
        <v>0</v>
      </c>
      <c r="I17" s="34">
        <f t="shared" si="2"/>
        <v>0</v>
      </c>
      <c r="J17" s="33">
        <f t="shared" si="3"/>
        <v>0</v>
      </c>
      <c r="K17" s="15">
        <f t="shared" si="4"/>
        <v>0</v>
      </c>
      <c r="L17" s="34">
        <f t="shared" si="5"/>
        <v>0</v>
      </c>
      <c r="N17" s="19"/>
      <c r="O17" s="19"/>
    </row>
    <row r="18" spans="1:15" x14ac:dyDescent="0.25">
      <c r="A18" s="48"/>
      <c r="B18" s="14" t="s">
        <v>57</v>
      </c>
      <c r="C18" s="56">
        <v>350</v>
      </c>
      <c r="D18" s="20" t="s">
        <v>24</v>
      </c>
      <c r="E18" s="27">
        <v>0.53</v>
      </c>
      <c r="F18" s="26">
        <v>1.51</v>
      </c>
      <c r="G18" s="33">
        <f t="shared" si="0"/>
        <v>556.5</v>
      </c>
      <c r="H18" s="15">
        <f t="shared" si="1"/>
        <v>1113</v>
      </c>
      <c r="I18" s="34">
        <f t="shared" si="2"/>
        <v>1669.5</v>
      </c>
      <c r="J18" s="33">
        <f t="shared" si="3"/>
        <v>1585.5</v>
      </c>
      <c r="K18" s="15">
        <f t="shared" si="4"/>
        <v>3171</v>
      </c>
      <c r="L18" s="34">
        <f t="shared" si="5"/>
        <v>4756.5</v>
      </c>
      <c r="N18" s="19"/>
      <c r="O18" s="19"/>
    </row>
    <row r="19" spans="1:15" x14ac:dyDescent="0.25">
      <c r="A19" s="48"/>
      <c r="B19" s="14" t="s">
        <v>56</v>
      </c>
      <c r="C19" s="56"/>
      <c r="D19" s="20" t="s">
        <v>43</v>
      </c>
      <c r="E19" s="27">
        <v>0.55000000000000004</v>
      </c>
      <c r="F19" s="26">
        <v>1.59</v>
      </c>
      <c r="G19" s="33">
        <f t="shared" si="0"/>
        <v>0</v>
      </c>
      <c r="H19" s="15">
        <f t="shared" si="1"/>
        <v>0</v>
      </c>
      <c r="I19" s="34">
        <f t="shared" si="2"/>
        <v>0</v>
      </c>
      <c r="J19" s="33">
        <f t="shared" si="3"/>
        <v>0</v>
      </c>
      <c r="K19" s="15">
        <f t="shared" si="4"/>
        <v>0</v>
      </c>
      <c r="L19" s="34">
        <f t="shared" si="5"/>
        <v>0</v>
      </c>
    </row>
    <row r="20" spans="1:15" x14ac:dyDescent="0.25">
      <c r="A20" s="48"/>
      <c r="B20" s="14" t="s">
        <v>58</v>
      </c>
      <c r="C20" s="56"/>
      <c r="D20" s="20" t="s">
        <v>7</v>
      </c>
      <c r="E20" s="27">
        <v>0.56999999999999995</v>
      </c>
      <c r="F20" s="26">
        <v>1.6</v>
      </c>
      <c r="G20" s="33">
        <f t="shared" si="0"/>
        <v>0</v>
      </c>
      <c r="H20" s="15">
        <f t="shared" si="1"/>
        <v>0</v>
      </c>
      <c r="I20" s="34">
        <f t="shared" si="2"/>
        <v>0</v>
      </c>
      <c r="J20" s="33">
        <f t="shared" si="3"/>
        <v>0</v>
      </c>
      <c r="K20" s="15">
        <f t="shared" si="4"/>
        <v>0</v>
      </c>
      <c r="L20" s="34">
        <f t="shared" si="5"/>
        <v>0</v>
      </c>
    </row>
    <row r="21" spans="1:15" x14ac:dyDescent="0.25">
      <c r="A21" s="49"/>
      <c r="B21" s="14" t="s">
        <v>59</v>
      </c>
      <c r="C21" s="56"/>
      <c r="D21" s="11"/>
      <c r="E21" s="27">
        <v>0.6</v>
      </c>
      <c r="F21" s="26">
        <v>1.71</v>
      </c>
      <c r="G21" s="33">
        <f t="shared" si="0"/>
        <v>0</v>
      </c>
      <c r="H21" s="15">
        <f t="shared" si="1"/>
        <v>0</v>
      </c>
      <c r="I21" s="34">
        <f t="shared" si="2"/>
        <v>0</v>
      </c>
      <c r="J21" s="33">
        <f t="shared" si="3"/>
        <v>0</v>
      </c>
      <c r="K21" s="15">
        <f t="shared" si="4"/>
        <v>0</v>
      </c>
      <c r="L21" s="34">
        <f t="shared" si="5"/>
        <v>0</v>
      </c>
    </row>
    <row r="22" spans="1:15" x14ac:dyDescent="0.25">
      <c r="A22" s="46" t="s">
        <v>17</v>
      </c>
      <c r="B22" s="24"/>
      <c r="C22" s="25"/>
      <c r="D22" s="24"/>
      <c r="E22" s="24"/>
      <c r="F22" s="24"/>
      <c r="G22" s="35"/>
      <c r="H22" s="25"/>
      <c r="I22" s="36"/>
      <c r="J22" s="35"/>
      <c r="K22" s="25"/>
      <c r="L22" s="36"/>
    </row>
    <row r="23" spans="1:15" x14ac:dyDescent="0.25">
      <c r="A23" s="13" t="s">
        <v>16</v>
      </c>
      <c r="B23" s="9" t="s">
        <v>30</v>
      </c>
      <c r="C23" s="54"/>
      <c r="D23" s="15" t="s">
        <v>72</v>
      </c>
      <c r="E23" s="15">
        <v>7.0000000000000007E-2</v>
      </c>
      <c r="F23" s="26">
        <v>0.27</v>
      </c>
      <c r="G23" s="33">
        <f t="shared" ref="G23:G34" si="6">C23*E23*3</f>
        <v>0</v>
      </c>
      <c r="H23" s="15">
        <f t="shared" ref="H23:H34" si="7">C23*E23*6</f>
        <v>0</v>
      </c>
      <c r="I23" s="34">
        <f t="shared" ref="I23:I34" si="8">C23*E23*9</f>
        <v>0</v>
      </c>
      <c r="J23" s="33">
        <f t="shared" si="3"/>
        <v>0</v>
      </c>
      <c r="K23" s="15">
        <f t="shared" si="4"/>
        <v>0</v>
      </c>
      <c r="L23" s="34">
        <f t="shared" si="5"/>
        <v>0</v>
      </c>
    </row>
    <row r="24" spans="1:15" x14ac:dyDescent="0.25">
      <c r="A24" s="21"/>
      <c r="B24" s="9" t="s">
        <v>31</v>
      </c>
      <c r="C24" s="54"/>
      <c r="D24" s="15" t="s">
        <v>72</v>
      </c>
      <c r="E24" s="15">
        <v>0.11</v>
      </c>
      <c r="F24" s="26">
        <v>0.28000000000000003</v>
      </c>
      <c r="G24" s="33">
        <f t="shared" si="6"/>
        <v>0</v>
      </c>
      <c r="H24" s="15">
        <f t="shared" si="7"/>
        <v>0</v>
      </c>
      <c r="I24" s="34">
        <f t="shared" si="8"/>
        <v>0</v>
      </c>
      <c r="J24" s="33">
        <f t="shared" si="3"/>
        <v>0</v>
      </c>
      <c r="K24" s="15">
        <f t="shared" si="4"/>
        <v>0</v>
      </c>
      <c r="L24" s="34">
        <f t="shared" si="5"/>
        <v>0</v>
      </c>
    </row>
    <row r="25" spans="1:15" x14ac:dyDescent="0.25">
      <c r="A25" s="13" t="s">
        <v>17</v>
      </c>
      <c r="B25" s="9" t="s">
        <v>11</v>
      </c>
      <c r="C25" s="54"/>
      <c r="D25" s="15" t="s">
        <v>72</v>
      </c>
      <c r="E25" s="15">
        <v>0.24</v>
      </c>
      <c r="F25" s="26">
        <v>0.46</v>
      </c>
      <c r="G25" s="33">
        <f t="shared" si="6"/>
        <v>0</v>
      </c>
      <c r="H25" s="15">
        <f t="shared" si="7"/>
        <v>0</v>
      </c>
      <c r="I25" s="34">
        <f t="shared" si="8"/>
        <v>0</v>
      </c>
      <c r="J25" s="33">
        <f t="shared" si="3"/>
        <v>0</v>
      </c>
      <c r="K25" s="15">
        <f t="shared" si="4"/>
        <v>0</v>
      </c>
      <c r="L25" s="34">
        <f t="shared" si="5"/>
        <v>0</v>
      </c>
    </row>
    <row r="26" spans="1:15" x14ac:dyDescent="0.25">
      <c r="A26" s="21"/>
      <c r="B26" s="9" t="s">
        <v>15</v>
      </c>
      <c r="C26" s="54"/>
      <c r="D26" s="15">
        <v>4.8</v>
      </c>
      <c r="E26" s="15">
        <v>0.42</v>
      </c>
      <c r="F26" s="26">
        <v>0.6</v>
      </c>
      <c r="G26" s="33">
        <f t="shared" si="6"/>
        <v>0</v>
      </c>
      <c r="H26" s="15">
        <f t="shared" si="7"/>
        <v>0</v>
      </c>
      <c r="I26" s="34">
        <f t="shared" si="8"/>
        <v>0</v>
      </c>
      <c r="J26" s="33">
        <f t="shared" si="3"/>
        <v>0</v>
      </c>
      <c r="K26" s="15">
        <f t="shared" si="4"/>
        <v>0</v>
      </c>
      <c r="L26" s="34">
        <f t="shared" si="5"/>
        <v>0</v>
      </c>
    </row>
    <row r="27" spans="1:15" x14ac:dyDescent="0.25">
      <c r="A27" s="12"/>
      <c r="B27" s="9" t="s">
        <v>28</v>
      </c>
      <c r="C27" s="54"/>
      <c r="D27" s="15">
        <v>9.6</v>
      </c>
      <c r="E27" s="15">
        <v>0.45</v>
      </c>
      <c r="F27" s="26">
        <v>0.77</v>
      </c>
      <c r="G27" s="33">
        <f t="shared" si="6"/>
        <v>0</v>
      </c>
      <c r="H27" s="15">
        <f t="shared" si="7"/>
        <v>0</v>
      </c>
      <c r="I27" s="34">
        <f t="shared" si="8"/>
        <v>0</v>
      </c>
      <c r="J27" s="33">
        <f t="shared" si="3"/>
        <v>0</v>
      </c>
      <c r="K27" s="15">
        <f t="shared" si="4"/>
        <v>0</v>
      </c>
      <c r="L27" s="34">
        <f t="shared" si="5"/>
        <v>0</v>
      </c>
    </row>
    <row r="28" spans="1:15" x14ac:dyDescent="0.25">
      <c r="A28" s="49" t="s">
        <v>65</v>
      </c>
      <c r="B28" s="14" t="s">
        <v>29</v>
      </c>
      <c r="C28" s="54"/>
      <c r="D28" s="15" t="s">
        <v>72</v>
      </c>
      <c r="E28" s="15">
        <v>0.04</v>
      </c>
      <c r="F28" s="26">
        <v>0.36</v>
      </c>
      <c r="G28" s="33">
        <f t="shared" si="6"/>
        <v>0</v>
      </c>
      <c r="H28" s="15">
        <f t="shared" si="7"/>
        <v>0</v>
      </c>
      <c r="I28" s="34">
        <f t="shared" si="8"/>
        <v>0</v>
      </c>
      <c r="J28" s="33">
        <f t="shared" si="3"/>
        <v>0</v>
      </c>
      <c r="K28" s="15">
        <f t="shared" si="4"/>
        <v>0</v>
      </c>
      <c r="L28" s="34">
        <f t="shared" si="5"/>
        <v>0</v>
      </c>
    </row>
    <row r="29" spans="1:15" x14ac:dyDescent="0.25">
      <c r="A29" s="14" t="s">
        <v>77</v>
      </c>
      <c r="B29" s="14"/>
      <c r="C29" s="54"/>
      <c r="D29" s="15" t="s">
        <v>88</v>
      </c>
      <c r="E29" s="26">
        <v>0.04</v>
      </c>
      <c r="F29" s="26">
        <v>0.46</v>
      </c>
      <c r="G29" s="33">
        <f t="shared" si="6"/>
        <v>0</v>
      </c>
      <c r="H29" s="15">
        <f t="shared" si="7"/>
        <v>0</v>
      </c>
      <c r="I29" s="34">
        <f t="shared" si="8"/>
        <v>0</v>
      </c>
      <c r="J29" s="33">
        <f t="shared" si="3"/>
        <v>0</v>
      </c>
      <c r="K29" s="68">
        <f t="shared" si="4"/>
        <v>0</v>
      </c>
      <c r="L29" s="63">
        <f t="shared" si="5"/>
        <v>0</v>
      </c>
    </row>
    <row r="30" spans="1:15" x14ac:dyDescent="0.25">
      <c r="A30" s="46" t="s">
        <v>78</v>
      </c>
      <c r="B30" s="24"/>
      <c r="C30" s="25"/>
      <c r="D30" s="24"/>
      <c r="E30" s="24"/>
      <c r="F30" s="24"/>
      <c r="G30" s="60"/>
      <c r="H30" s="24"/>
      <c r="I30" s="32"/>
      <c r="J30" s="60"/>
      <c r="K30" s="24"/>
      <c r="L30" s="32"/>
    </row>
    <row r="31" spans="1:15" x14ac:dyDescent="0.25">
      <c r="A31" s="13" t="s">
        <v>79</v>
      </c>
      <c r="B31" s="2" t="s">
        <v>80</v>
      </c>
      <c r="C31" s="70"/>
      <c r="D31" s="10" t="s">
        <v>60</v>
      </c>
      <c r="E31" s="67">
        <v>0.46</v>
      </c>
      <c r="F31" s="83">
        <v>1.2</v>
      </c>
      <c r="G31" s="33">
        <f t="shared" si="6"/>
        <v>0</v>
      </c>
      <c r="H31" s="15">
        <f t="shared" si="7"/>
        <v>0</v>
      </c>
      <c r="I31" s="34">
        <f t="shared" si="8"/>
        <v>0</v>
      </c>
      <c r="J31" s="33">
        <f t="shared" ref="J31:J34" si="9">C31*F31*3</f>
        <v>0</v>
      </c>
      <c r="K31" s="68">
        <f t="shared" ref="K31:K34" si="10">C31*F31*6</f>
        <v>0</v>
      </c>
      <c r="L31" s="63">
        <f t="shared" ref="L31:L34" si="11">C31*F31*9</f>
        <v>0</v>
      </c>
    </row>
    <row r="32" spans="1:15" x14ac:dyDescent="0.25">
      <c r="A32" s="21"/>
      <c r="B32" s="2" t="s">
        <v>81</v>
      </c>
      <c r="C32" s="70"/>
      <c r="D32" s="20" t="s">
        <v>24</v>
      </c>
      <c r="E32" s="67">
        <v>0.5</v>
      </c>
      <c r="F32" s="83">
        <v>1.59</v>
      </c>
      <c r="G32" s="33">
        <f t="shared" si="6"/>
        <v>0</v>
      </c>
      <c r="H32" s="15">
        <f t="shared" si="7"/>
        <v>0</v>
      </c>
      <c r="I32" s="34">
        <f t="shared" si="8"/>
        <v>0</v>
      </c>
      <c r="J32" s="33">
        <f t="shared" si="9"/>
        <v>0</v>
      </c>
      <c r="K32" s="68">
        <f t="shared" si="10"/>
        <v>0</v>
      </c>
      <c r="L32" s="63">
        <f t="shared" si="11"/>
        <v>0</v>
      </c>
    </row>
    <row r="33" spans="1:12" x14ac:dyDescent="0.25">
      <c r="A33" s="21"/>
      <c r="B33" s="2" t="s">
        <v>87</v>
      </c>
      <c r="C33" s="70"/>
      <c r="D33" s="20" t="s">
        <v>85</v>
      </c>
      <c r="E33" s="67">
        <v>0.42</v>
      </c>
      <c r="F33" s="83">
        <v>0.88</v>
      </c>
      <c r="G33" s="33">
        <f t="shared" si="6"/>
        <v>0</v>
      </c>
      <c r="H33" s="15">
        <f t="shared" si="7"/>
        <v>0</v>
      </c>
      <c r="I33" s="34">
        <f t="shared" si="8"/>
        <v>0</v>
      </c>
      <c r="J33" s="33">
        <f t="shared" si="9"/>
        <v>0</v>
      </c>
      <c r="K33" s="68">
        <f t="shared" si="10"/>
        <v>0</v>
      </c>
      <c r="L33" s="63">
        <f t="shared" si="11"/>
        <v>0</v>
      </c>
    </row>
    <row r="34" spans="1:12" x14ac:dyDescent="0.25">
      <c r="A34" s="12"/>
      <c r="B34" s="2" t="s">
        <v>82</v>
      </c>
      <c r="C34" s="54"/>
      <c r="D34" s="11" t="s">
        <v>7</v>
      </c>
      <c r="E34" s="67">
        <v>0.46</v>
      </c>
      <c r="F34" s="26">
        <v>1.27</v>
      </c>
      <c r="G34" s="33">
        <f t="shared" si="6"/>
        <v>0</v>
      </c>
      <c r="H34" s="15">
        <f t="shared" si="7"/>
        <v>0</v>
      </c>
      <c r="I34" s="34">
        <f t="shared" si="8"/>
        <v>0</v>
      </c>
      <c r="J34" s="33">
        <f t="shared" si="9"/>
        <v>0</v>
      </c>
      <c r="K34" s="68">
        <f t="shared" si="10"/>
        <v>0</v>
      </c>
      <c r="L34" s="63">
        <f t="shared" si="11"/>
        <v>0</v>
      </c>
    </row>
    <row r="35" spans="1:12" ht="15.75" thickBot="1" x14ac:dyDescent="0.3">
      <c r="A35" s="50" t="s">
        <v>61</v>
      </c>
      <c r="B35" s="51"/>
      <c r="C35" s="51"/>
      <c r="D35" s="69"/>
      <c r="E35" s="51"/>
      <c r="F35" s="51"/>
      <c r="G35" s="61">
        <f>SUM(G8:G34)</f>
        <v>558.29999999999995</v>
      </c>
      <c r="H35" s="61">
        <f t="shared" ref="H35:L35" si="12">SUM(H8:H34)</f>
        <v>1116.5999999999999</v>
      </c>
      <c r="I35" s="72">
        <f t="shared" si="12"/>
        <v>1674.9</v>
      </c>
      <c r="J35" s="61">
        <f t="shared" si="12"/>
        <v>1604.1</v>
      </c>
      <c r="K35" s="61">
        <f t="shared" si="12"/>
        <v>3208.2</v>
      </c>
      <c r="L35" s="72">
        <f t="shared" si="12"/>
        <v>4812.3</v>
      </c>
    </row>
    <row r="36" spans="1:12" x14ac:dyDescent="0.25">
      <c r="A36" s="8" t="s">
        <v>48</v>
      </c>
      <c r="B36" s="9"/>
      <c r="C36" s="15">
        <f>SUM(C15:C21)</f>
        <v>350</v>
      </c>
      <c r="D36" s="15"/>
      <c r="E36" s="15">
        <v>0.255</v>
      </c>
      <c r="F36" s="26"/>
      <c r="G36" s="11">
        <f>C36*E36*3</f>
        <v>267.75</v>
      </c>
      <c r="H36" s="11">
        <f>C36*E36*6</f>
        <v>535.5</v>
      </c>
      <c r="I36" s="65">
        <f>C36*E36*9</f>
        <v>803.25</v>
      </c>
      <c r="J36" s="66"/>
      <c r="K36" s="57"/>
      <c r="L36" s="57"/>
    </row>
    <row r="37" spans="1:12" x14ac:dyDescent="0.25">
      <c r="A37" t="s">
        <v>69</v>
      </c>
    </row>
    <row r="38" spans="1:12" x14ac:dyDescent="0.25">
      <c r="A38" s="55" t="s">
        <v>64</v>
      </c>
      <c r="B38" s="55"/>
      <c r="C38" s="55"/>
      <c r="D38" s="55"/>
    </row>
    <row r="39" spans="1:12" x14ac:dyDescent="0.25">
      <c r="A39" t="s">
        <v>76</v>
      </c>
    </row>
    <row r="40" spans="1:12" x14ac:dyDescent="0.25">
      <c r="A40" t="s">
        <v>75</v>
      </c>
    </row>
    <row r="41" spans="1:12" x14ac:dyDescent="0.25">
      <c r="A41" t="s">
        <v>74</v>
      </c>
    </row>
  </sheetData>
  <mergeCells count="2">
    <mergeCell ref="G4:I4"/>
    <mergeCell ref="J4:L4"/>
  </mergeCells>
  <phoneticPr fontId="2" type="noConversion"/>
  <pageMargins left="0.7" right="0.7" top="0.78740157499999996" bottom="0.78740157499999996" header="0.3" footer="0.3"/>
  <pageSetup paperSize="9" scale="53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8" zoomScale="115" zoomScaleNormal="115" zoomScalePageLayoutView="115" workbookViewId="0">
      <selection activeCell="A2" sqref="A2"/>
    </sheetView>
  </sheetViews>
  <sheetFormatPr baseColWidth="10" defaultRowHeight="15" x14ac:dyDescent="0.25"/>
  <cols>
    <col min="1" max="1" width="27" customWidth="1"/>
    <col min="2" max="2" width="16.7109375" customWidth="1"/>
    <col min="3" max="5" width="8.7109375" customWidth="1"/>
  </cols>
  <sheetData>
    <row r="1" spans="1:7" x14ac:dyDescent="0.25">
      <c r="A1" s="19" t="s">
        <v>137</v>
      </c>
    </row>
    <row r="2" spans="1:7" ht="15.75" thickBot="1" x14ac:dyDescent="0.3"/>
    <row r="3" spans="1:7" ht="17.25" x14ac:dyDescent="0.25">
      <c r="A3" s="99" t="s">
        <v>133</v>
      </c>
      <c r="B3" s="100" t="s">
        <v>98</v>
      </c>
      <c r="C3" s="114" t="s">
        <v>100</v>
      </c>
      <c r="D3" s="115"/>
      <c r="E3" s="101" t="s">
        <v>102</v>
      </c>
      <c r="F3" s="116" t="s">
        <v>103</v>
      </c>
      <c r="G3" s="117"/>
    </row>
    <row r="4" spans="1:7" x14ac:dyDescent="0.25">
      <c r="A4" s="102"/>
      <c r="B4" s="80" t="s">
        <v>99</v>
      </c>
      <c r="C4" s="118" t="s">
        <v>101</v>
      </c>
      <c r="D4" s="119"/>
      <c r="E4" s="85" t="s">
        <v>101</v>
      </c>
      <c r="F4" s="84" t="s">
        <v>104</v>
      </c>
      <c r="G4" s="85" t="s">
        <v>105</v>
      </c>
    </row>
    <row r="5" spans="1:7" x14ac:dyDescent="0.25">
      <c r="A5" s="38" t="s">
        <v>106</v>
      </c>
      <c r="B5" s="15" t="s">
        <v>104</v>
      </c>
      <c r="C5" s="122">
        <v>19.8</v>
      </c>
      <c r="D5" s="122"/>
      <c r="E5" s="94">
        <v>6.8</v>
      </c>
      <c r="F5" s="86">
        <f>3.141593*(C5/2)*(C5/2)*E5</f>
        <v>2093.7712035240002</v>
      </c>
      <c r="G5" s="87"/>
    </row>
    <row r="6" spans="1:7" x14ac:dyDescent="0.25">
      <c r="A6" s="38" t="s">
        <v>107</v>
      </c>
      <c r="B6" s="15" t="s">
        <v>104</v>
      </c>
      <c r="C6" s="122">
        <v>8</v>
      </c>
      <c r="D6" s="122"/>
      <c r="E6" s="94">
        <v>4</v>
      </c>
      <c r="F6" s="86">
        <f t="shared" ref="F6:F9" si="0">3.141593*(C6/2)*(C6/2)*E6</f>
        <v>201.06195199999999</v>
      </c>
      <c r="G6" s="88"/>
    </row>
    <row r="7" spans="1:7" x14ac:dyDescent="0.25">
      <c r="A7" s="38" t="s">
        <v>108</v>
      </c>
      <c r="B7" s="15" t="s">
        <v>104</v>
      </c>
      <c r="C7" s="122"/>
      <c r="D7" s="122"/>
      <c r="E7" s="94"/>
      <c r="F7" s="86">
        <f t="shared" si="0"/>
        <v>0</v>
      </c>
      <c r="G7" s="88"/>
    </row>
    <row r="8" spans="1:7" x14ac:dyDescent="0.25">
      <c r="A8" s="38" t="s">
        <v>109</v>
      </c>
      <c r="B8" s="15" t="s">
        <v>104</v>
      </c>
      <c r="C8" s="122"/>
      <c r="D8" s="122"/>
      <c r="E8" s="94"/>
      <c r="F8" s="86">
        <f t="shared" si="0"/>
        <v>0</v>
      </c>
      <c r="G8" s="88"/>
    </row>
    <row r="9" spans="1:7" x14ac:dyDescent="0.25">
      <c r="A9" s="38" t="s">
        <v>110</v>
      </c>
      <c r="B9" s="15" t="s">
        <v>104</v>
      </c>
      <c r="C9" s="122"/>
      <c r="D9" s="122"/>
      <c r="E9" s="94"/>
      <c r="F9" s="86">
        <f t="shared" si="0"/>
        <v>0</v>
      </c>
      <c r="G9" s="89"/>
    </row>
    <row r="10" spans="1:7" x14ac:dyDescent="0.25">
      <c r="A10" s="103" t="s">
        <v>111</v>
      </c>
      <c r="B10" s="79" t="s">
        <v>98</v>
      </c>
      <c r="C10" s="79" t="s">
        <v>113</v>
      </c>
      <c r="D10" s="79" t="s">
        <v>114</v>
      </c>
      <c r="E10" s="104" t="s">
        <v>102</v>
      </c>
      <c r="F10" s="120" t="s">
        <v>103</v>
      </c>
      <c r="G10" s="121"/>
    </row>
    <row r="11" spans="1:7" x14ac:dyDescent="0.25">
      <c r="A11" s="102" t="s">
        <v>112</v>
      </c>
      <c r="B11" s="80" t="s">
        <v>99</v>
      </c>
      <c r="C11" s="80" t="s">
        <v>101</v>
      </c>
      <c r="D11" s="80" t="s">
        <v>101</v>
      </c>
      <c r="E11" s="85" t="s">
        <v>101</v>
      </c>
      <c r="F11" s="84" t="s">
        <v>104</v>
      </c>
      <c r="G11" s="85" t="s">
        <v>105</v>
      </c>
    </row>
    <row r="12" spans="1:7" x14ac:dyDescent="0.25">
      <c r="A12" s="38" t="s">
        <v>115</v>
      </c>
      <c r="B12" s="15" t="s">
        <v>104</v>
      </c>
      <c r="C12" s="82"/>
      <c r="D12" s="82"/>
      <c r="E12" s="94"/>
      <c r="F12" s="33">
        <f>C12*D12*E12</f>
        <v>0</v>
      </c>
      <c r="G12" s="87"/>
    </row>
    <row r="13" spans="1:7" x14ac:dyDescent="0.25">
      <c r="A13" s="38" t="s">
        <v>116</v>
      </c>
      <c r="B13" s="15" t="s">
        <v>104</v>
      </c>
      <c r="C13" s="82"/>
      <c r="D13" s="82"/>
      <c r="E13" s="94"/>
      <c r="F13" s="33">
        <f t="shared" ref="F13:F14" si="1">C13*D13*E13</f>
        <v>0</v>
      </c>
      <c r="G13" s="88"/>
    </row>
    <row r="14" spans="1:7" x14ac:dyDescent="0.25">
      <c r="A14" s="38" t="s">
        <v>117</v>
      </c>
      <c r="B14" s="15" t="s">
        <v>104</v>
      </c>
      <c r="C14" s="82"/>
      <c r="D14" s="82"/>
      <c r="E14" s="94"/>
      <c r="F14" s="33">
        <f t="shared" si="1"/>
        <v>0</v>
      </c>
      <c r="G14" s="89"/>
    </row>
    <row r="15" spans="1:7" x14ac:dyDescent="0.25">
      <c r="A15" s="38" t="s">
        <v>118</v>
      </c>
      <c r="B15" s="15" t="s">
        <v>105</v>
      </c>
      <c r="C15" s="82">
        <v>10</v>
      </c>
      <c r="D15" s="82">
        <v>10</v>
      </c>
      <c r="E15" s="94">
        <v>2</v>
      </c>
      <c r="F15" s="90"/>
      <c r="G15" s="34">
        <f>C15*D15*E15</f>
        <v>200</v>
      </c>
    </row>
    <row r="16" spans="1:7" x14ac:dyDescent="0.25">
      <c r="A16" s="38" t="s">
        <v>119</v>
      </c>
      <c r="B16" s="15" t="s">
        <v>105</v>
      </c>
      <c r="C16" s="82"/>
      <c r="D16" s="82"/>
      <c r="E16" s="94"/>
      <c r="F16" s="90"/>
      <c r="G16" s="34">
        <f t="shared" ref="G16:G17" si="2">C16*D16*E16</f>
        <v>0</v>
      </c>
    </row>
    <row r="17" spans="1:7" x14ac:dyDescent="0.25">
      <c r="A17" s="38" t="s">
        <v>126</v>
      </c>
      <c r="B17" s="15" t="s">
        <v>105</v>
      </c>
      <c r="C17" s="82"/>
      <c r="D17" s="82"/>
      <c r="E17" s="94"/>
      <c r="F17" s="90"/>
      <c r="G17" s="34">
        <f t="shared" si="2"/>
        <v>0</v>
      </c>
    </row>
    <row r="18" spans="1:7" x14ac:dyDescent="0.25">
      <c r="A18" s="105" t="s">
        <v>120</v>
      </c>
      <c r="B18" s="81"/>
      <c r="C18" s="81"/>
      <c r="D18" s="81"/>
      <c r="E18" s="92"/>
      <c r="F18" s="91"/>
      <c r="G18" s="92"/>
    </row>
    <row r="19" spans="1:7" x14ac:dyDescent="0.25">
      <c r="A19" s="38" t="s">
        <v>121</v>
      </c>
      <c r="B19" s="8" t="s">
        <v>136</v>
      </c>
      <c r="C19" s="78"/>
      <c r="D19" s="78"/>
      <c r="E19" s="106"/>
      <c r="F19" s="93"/>
      <c r="G19" s="94"/>
    </row>
    <row r="20" spans="1:7" x14ac:dyDescent="0.25">
      <c r="A20" s="38" t="s">
        <v>122</v>
      </c>
      <c r="B20" s="8" t="s">
        <v>136</v>
      </c>
      <c r="C20" s="78"/>
      <c r="D20" s="78"/>
      <c r="E20" s="106"/>
      <c r="F20" s="93"/>
      <c r="G20" s="94"/>
    </row>
    <row r="21" spans="1:7" x14ac:dyDescent="0.25">
      <c r="A21" s="38" t="s">
        <v>123</v>
      </c>
      <c r="B21" s="8" t="s">
        <v>136</v>
      </c>
      <c r="C21" s="78"/>
      <c r="D21" s="78"/>
      <c r="E21" s="106"/>
      <c r="F21" s="93"/>
      <c r="G21" s="94"/>
    </row>
    <row r="22" spans="1:7" x14ac:dyDescent="0.25">
      <c r="A22" s="38" t="s">
        <v>124</v>
      </c>
      <c r="B22" s="8" t="s">
        <v>136</v>
      </c>
      <c r="C22" s="78"/>
      <c r="D22" s="78"/>
      <c r="E22" s="106"/>
      <c r="F22" s="93"/>
      <c r="G22" s="94"/>
    </row>
    <row r="23" spans="1:7" x14ac:dyDescent="0.25">
      <c r="A23" s="38" t="s">
        <v>125</v>
      </c>
      <c r="B23" s="8" t="s">
        <v>136</v>
      </c>
      <c r="C23" s="78"/>
      <c r="D23" s="78"/>
      <c r="E23" s="106"/>
      <c r="F23" s="93"/>
      <c r="G23" s="94"/>
    </row>
    <row r="24" spans="1:7" x14ac:dyDescent="0.25">
      <c r="A24" s="105" t="s">
        <v>127</v>
      </c>
      <c r="B24" s="81"/>
      <c r="C24" s="81"/>
      <c r="D24" s="81"/>
      <c r="E24" s="92"/>
      <c r="F24" s="91"/>
      <c r="G24" s="95"/>
    </row>
    <row r="25" spans="1:7" x14ac:dyDescent="0.25">
      <c r="A25" s="107"/>
      <c r="B25" s="5" t="s">
        <v>128</v>
      </c>
      <c r="C25" s="6"/>
      <c r="D25" s="6"/>
      <c r="E25" s="108"/>
      <c r="F25" s="93"/>
      <c r="G25" s="96"/>
    </row>
    <row r="26" spans="1:7" x14ac:dyDescent="0.25">
      <c r="A26" s="107"/>
      <c r="B26" s="1" t="s">
        <v>130</v>
      </c>
      <c r="C26" s="2"/>
      <c r="D26" s="2"/>
      <c r="E26" s="109"/>
      <c r="F26" s="90"/>
      <c r="G26" s="94"/>
    </row>
    <row r="27" spans="1:7" x14ac:dyDescent="0.25">
      <c r="A27" s="105" t="s">
        <v>129</v>
      </c>
      <c r="B27" s="81"/>
      <c r="C27" s="81"/>
      <c r="D27" s="81"/>
      <c r="E27" s="92"/>
      <c r="F27" s="91"/>
      <c r="G27" s="95"/>
    </row>
    <row r="28" spans="1:7" x14ac:dyDescent="0.25">
      <c r="A28" s="107"/>
      <c r="B28" s="8" t="s">
        <v>128</v>
      </c>
      <c r="C28" s="78"/>
      <c r="D28" s="78"/>
      <c r="E28" s="106"/>
      <c r="F28" s="93"/>
      <c r="G28" s="96"/>
    </row>
    <row r="29" spans="1:7" x14ac:dyDescent="0.25">
      <c r="A29" s="107"/>
      <c r="B29" s="1" t="s">
        <v>130</v>
      </c>
      <c r="C29" s="2"/>
      <c r="D29" s="2"/>
      <c r="E29" s="109"/>
      <c r="F29" s="90"/>
      <c r="G29" s="94"/>
    </row>
    <row r="30" spans="1:7" ht="15.75" thickBot="1" x14ac:dyDescent="0.3">
      <c r="A30" s="110" t="s">
        <v>131</v>
      </c>
      <c r="B30" s="51"/>
      <c r="C30" s="51"/>
      <c r="D30" s="51"/>
      <c r="E30" s="52"/>
      <c r="F30" s="97">
        <f>SUM(F5:F9)+SUM(F12:F14)+SUM(F19:F23)+F25-F28</f>
        <v>2294.8331555240002</v>
      </c>
      <c r="G30" s="98">
        <f>SUM(G15:G17)+SUM(G19:G23)+G26-G29</f>
        <v>200</v>
      </c>
    </row>
    <row r="31" spans="1:7" x14ac:dyDescent="0.25">
      <c r="A31" s="55" t="s">
        <v>132</v>
      </c>
      <c r="B31" s="55"/>
      <c r="C31" s="55"/>
      <c r="D31" s="55"/>
      <c r="E31" s="55"/>
    </row>
    <row r="32" spans="1:7" x14ac:dyDescent="0.25">
      <c r="A32" t="s">
        <v>134</v>
      </c>
    </row>
    <row r="33" spans="1:1" x14ac:dyDescent="0.25">
      <c r="A33" t="s">
        <v>135</v>
      </c>
    </row>
  </sheetData>
  <mergeCells count="9">
    <mergeCell ref="C3:D3"/>
    <mergeCell ref="F3:G3"/>
    <mergeCell ref="C4:D4"/>
    <mergeCell ref="F10:G10"/>
    <mergeCell ref="C5:D5"/>
    <mergeCell ref="C6:D6"/>
    <mergeCell ref="C7:D7"/>
    <mergeCell ref="C8:D8"/>
    <mergeCell ref="C9:D9"/>
  </mergeCells>
  <phoneticPr fontId="2" type="noConversion"/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Güllestall</vt:lpstr>
      <vt:lpstr>Zweiraumstall</vt:lpstr>
      <vt:lpstr>Tiefstreustall</vt:lpstr>
      <vt:lpstr>Flachstreustall</vt:lpstr>
      <vt:lpstr>Wirtschaftsdüngerlager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Rüdiger</dc:creator>
  <cp:lastModifiedBy>Aigul Lennartz</cp:lastModifiedBy>
  <cp:lastPrinted>2020-12-18T09:16:24Z</cp:lastPrinted>
  <dcterms:created xsi:type="dcterms:W3CDTF">2020-12-07T16:22:52Z</dcterms:created>
  <dcterms:modified xsi:type="dcterms:W3CDTF">2021-10-04T10:20:49Z</dcterms:modified>
</cp:coreProperties>
</file>